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dell\Desktop\New folder\"/>
    </mc:Choice>
  </mc:AlternateContent>
  <xr:revisionPtr revIDLastSave="0" documentId="13_ncr:1_{BC07B35C-0399-4B72-9176-7822259F29A8}" xr6:coauthVersionLast="45" xr6:coauthVersionMax="45" xr10:uidLastSave="{00000000-0000-0000-0000-000000000000}"/>
  <bookViews>
    <workbookView xWindow="-108" yWindow="-108" windowWidth="23256" windowHeight="12576" xr2:uid="{00000000-000D-0000-FFFF-FFFF00000000}"/>
  </bookViews>
  <sheets>
    <sheet name="جدول 1 " sheetId="45" r:id="rId1"/>
    <sheet name="جدول2" sheetId="56" r:id="rId2"/>
    <sheet name="جدول 3 القطن" sheetId="47" r:id="rId3"/>
    <sheet name="جدول ذرة عروتين)" sheetId="50" r:id="rId4"/>
    <sheet name="جدول5+6" sheetId="49" r:id="rId5"/>
    <sheet name="جدول7" sheetId="26" r:id="rId6"/>
    <sheet name="جدول 8+9" sheetId="27" r:id="rId7"/>
  </sheets>
  <definedNames>
    <definedName name="_xlnm.Print_Area" localSheetId="0">'جدول 1 '!$A$2:$J$12</definedName>
  </definedNames>
  <calcPr calcId="181029" calcMode="manual"/>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 i="45" l="1"/>
  <c r="H10" i="45"/>
  <c r="I10" i="45" l="1"/>
  <c r="G22" i="50" l="1"/>
  <c r="I15" i="50"/>
  <c r="I8" i="50"/>
  <c r="F9" i="49"/>
  <c r="H8" i="49"/>
  <c r="G8" i="49"/>
  <c r="H7" i="49"/>
  <c r="G7" i="49"/>
  <c r="I11" i="45" l="1"/>
  <c r="H16" i="50" l="1"/>
  <c r="H18" i="49" l="1"/>
  <c r="G18" i="49"/>
  <c r="C18" i="26" l="1"/>
  <c r="F22" i="50"/>
  <c r="E22" i="50"/>
  <c r="D22" i="50"/>
  <c r="I22" i="50" s="1"/>
  <c r="C14" i="50"/>
  <c r="C20" i="50"/>
  <c r="C15" i="50"/>
  <c r="H15" i="50" s="1"/>
  <c r="C8" i="50"/>
  <c r="H8" i="50" s="1"/>
  <c r="H12" i="26"/>
  <c r="G12" i="26"/>
  <c r="B9" i="26"/>
  <c r="C22" i="50" l="1"/>
  <c r="H22" i="50" s="1"/>
  <c r="B6" i="26"/>
  <c r="B18" i="26" s="1"/>
  <c r="I9" i="45" l="1"/>
  <c r="H9" i="45"/>
  <c r="I7" i="50" l="1"/>
  <c r="H7" i="50"/>
  <c r="I20" i="50" l="1"/>
  <c r="I18" i="50"/>
  <c r="H18" i="50"/>
  <c r="I14" i="50"/>
  <c r="H14" i="50"/>
  <c r="I12" i="50"/>
  <c r="H12" i="50"/>
  <c r="I11" i="50"/>
  <c r="H11" i="50"/>
  <c r="F33" i="49" l="1"/>
  <c r="E33" i="49"/>
  <c r="D33" i="49"/>
  <c r="C33" i="49"/>
  <c r="B33" i="49"/>
  <c r="H31" i="49"/>
  <c r="G31" i="49"/>
  <c r="H29" i="49"/>
  <c r="G29" i="49"/>
  <c r="H25" i="49"/>
  <c r="G25" i="49"/>
  <c r="H23" i="49"/>
  <c r="G23" i="49"/>
  <c r="H22" i="49"/>
  <c r="G22" i="49"/>
  <c r="G33" i="49" l="1"/>
  <c r="H33" i="49"/>
  <c r="H13" i="26"/>
  <c r="G13" i="26"/>
  <c r="H9" i="26"/>
  <c r="G9" i="26"/>
  <c r="H8" i="26"/>
  <c r="G8" i="26"/>
  <c r="G7" i="26"/>
  <c r="H6" i="26"/>
  <c r="G6" i="26"/>
  <c r="F34" i="27"/>
  <c r="D34" i="27"/>
  <c r="C34" i="27"/>
  <c r="B34" i="27"/>
  <c r="H32" i="27"/>
  <c r="G32" i="27"/>
  <c r="H31" i="27"/>
  <c r="G31" i="27"/>
  <c r="G29" i="27"/>
  <c r="H28" i="27"/>
  <c r="G28" i="27"/>
  <c r="H27" i="27"/>
  <c r="G27" i="27"/>
  <c r="H26" i="27"/>
  <c r="G26" i="27"/>
  <c r="H34" i="27" l="1"/>
  <c r="G34" i="27"/>
  <c r="I17" i="50"/>
  <c r="I16" i="50"/>
  <c r="I13" i="50"/>
  <c r="I10" i="50"/>
  <c r="I9" i="50"/>
  <c r="H17" i="50"/>
  <c r="H13" i="50"/>
  <c r="H10" i="50"/>
  <c r="H9" i="50"/>
  <c r="H20" i="50" l="1"/>
  <c r="H26" i="49"/>
  <c r="G26" i="49"/>
  <c r="H24" i="49"/>
  <c r="G24" i="49"/>
  <c r="H21" i="49"/>
  <c r="G21" i="49"/>
  <c r="H19" i="49"/>
  <c r="G19" i="49"/>
  <c r="I7" i="47" l="1"/>
  <c r="H7" i="47"/>
  <c r="I6" i="47"/>
  <c r="H6" i="47"/>
  <c r="G28" i="49" l="1"/>
  <c r="H28" i="49"/>
  <c r="G27" i="49"/>
  <c r="H27" i="49"/>
  <c r="H20" i="49"/>
  <c r="G20" i="49"/>
  <c r="H16" i="27" l="1"/>
  <c r="G16" i="27"/>
  <c r="H16" i="26"/>
  <c r="G16" i="26"/>
  <c r="H17" i="26" l="1"/>
  <c r="H15" i="26"/>
  <c r="H14" i="26"/>
  <c r="H11" i="26"/>
  <c r="H10" i="26"/>
  <c r="H7" i="26"/>
  <c r="G17" i="26"/>
  <c r="G15" i="26"/>
  <c r="G14" i="26"/>
  <c r="G11" i="26"/>
  <c r="G10" i="26"/>
  <c r="F18" i="26"/>
  <c r="G18" i="26" s="1"/>
  <c r="D8" i="26"/>
  <c r="D18" i="26" s="1"/>
  <c r="H18" i="26" l="1"/>
  <c r="G33" i="27"/>
  <c r="H33" i="27"/>
  <c r="G30" i="27"/>
  <c r="H30" i="27"/>
  <c r="H29" i="27"/>
  <c r="E9" i="49" l="1"/>
  <c r="D9" i="49"/>
  <c r="C9" i="49"/>
  <c r="H9" i="49" s="1"/>
  <c r="B9" i="49"/>
  <c r="G9" i="49" s="1"/>
  <c r="F18" i="27" l="1"/>
  <c r="D18" i="27"/>
  <c r="C18" i="27"/>
  <c r="B18" i="27"/>
  <c r="G17" i="27"/>
  <c r="H17" i="27"/>
  <c r="G15" i="27"/>
  <c r="H15" i="27"/>
  <c r="G14" i="27"/>
  <c r="H14" i="27"/>
  <c r="G13" i="27"/>
  <c r="H13" i="27"/>
  <c r="G12" i="27"/>
  <c r="H12" i="27"/>
  <c r="G11" i="27"/>
  <c r="H11" i="27"/>
  <c r="H10" i="27"/>
  <c r="G10" i="27"/>
  <c r="H9" i="27"/>
  <c r="G9" i="27"/>
  <c r="H8" i="27"/>
  <c r="G8" i="27"/>
  <c r="H7" i="27"/>
  <c r="G7" i="27"/>
  <c r="G18" i="27" l="1"/>
  <c r="H18" i="27"/>
</calcChain>
</file>

<file path=xl/sharedStrings.xml><?xml version="1.0" encoding="utf-8"?>
<sst xmlns="http://schemas.openxmlformats.org/spreadsheetml/2006/main" count="250" uniqueCount="99">
  <si>
    <t>( كغم )</t>
  </si>
  <si>
    <t>المجموع</t>
  </si>
  <si>
    <t xml:space="preserve"> المحافظة </t>
  </si>
  <si>
    <t>بابل</t>
  </si>
  <si>
    <t>المثنى</t>
  </si>
  <si>
    <t>ميسان</t>
  </si>
  <si>
    <t xml:space="preserve">                                                </t>
  </si>
  <si>
    <t>النجف</t>
  </si>
  <si>
    <t>القادسية</t>
  </si>
  <si>
    <t>بغداد</t>
  </si>
  <si>
    <t>واسط</t>
  </si>
  <si>
    <t>المحصول</t>
  </si>
  <si>
    <t>Total</t>
  </si>
  <si>
    <t>الإنتاج (طن)</t>
  </si>
  <si>
    <t>Diala</t>
  </si>
  <si>
    <t>Baghdad</t>
  </si>
  <si>
    <t>Kerbela</t>
  </si>
  <si>
    <t>Wasit</t>
  </si>
  <si>
    <t>Al-Najaf</t>
  </si>
  <si>
    <t>Al-Qadisiya</t>
  </si>
  <si>
    <t>Al-Muthanna</t>
  </si>
  <si>
    <t>المساحة المزروعة (دونم)</t>
  </si>
  <si>
    <t>المساحة المزروعة  (دونم)</t>
  </si>
  <si>
    <t>Table (5)</t>
  </si>
  <si>
    <t>القطن</t>
  </si>
  <si>
    <t>الذرة الصفراء</t>
  </si>
  <si>
    <t>البطاطا</t>
  </si>
  <si>
    <t>Cotton</t>
  </si>
  <si>
    <t>Maize</t>
  </si>
  <si>
    <t xml:space="preserve">كربلاء </t>
  </si>
  <si>
    <t>متوسط غلة الدونم (كغم/دونم)</t>
  </si>
  <si>
    <t>Potatoes</t>
  </si>
  <si>
    <t>Governorate</t>
  </si>
  <si>
    <t>Crop</t>
  </si>
  <si>
    <t>Table (3)</t>
  </si>
  <si>
    <t>Table (4)</t>
  </si>
  <si>
    <t>Table (6)</t>
  </si>
  <si>
    <t>كربلاء</t>
  </si>
  <si>
    <t xml:space="preserve">جدول (6) </t>
  </si>
  <si>
    <t xml:space="preserve">جدول (1)                 </t>
  </si>
  <si>
    <t>Babylon</t>
  </si>
  <si>
    <t>Karkuk</t>
  </si>
  <si>
    <t>Maysan</t>
  </si>
  <si>
    <t xml:space="preserve">جدول  (9) </t>
  </si>
  <si>
    <t>جدول (4)</t>
  </si>
  <si>
    <t>المحافظة</t>
  </si>
  <si>
    <t>جدول (3)</t>
  </si>
  <si>
    <t>جدول (5)</t>
  </si>
  <si>
    <t>جدول (7)</t>
  </si>
  <si>
    <t>جدول (8)</t>
  </si>
  <si>
    <t>Al_Anbar</t>
  </si>
  <si>
    <t>Salah al_den</t>
  </si>
  <si>
    <t>الانبار*</t>
  </si>
  <si>
    <t>صلاح الدين*</t>
  </si>
  <si>
    <t>جدول (2)</t>
  </si>
  <si>
    <t>السنوات</t>
  </si>
  <si>
    <t>اجمالي المساحة المزروعة (100) دونم</t>
  </si>
  <si>
    <t>*2014</t>
  </si>
  <si>
    <t>*2015</t>
  </si>
  <si>
    <t>*2016</t>
  </si>
  <si>
    <t>*2017</t>
  </si>
  <si>
    <t>*2018</t>
  </si>
  <si>
    <t>الانتاج (100) طن</t>
  </si>
  <si>
    <t>ذي قار</t>
  </si>
  <si>
    <t>البصرة</t>
  </si>
  <si>
    <t>نينوى*</t>
  </si>
  <si>
    <t>كركوك*</t>
  </si>
  <si>
    <t>ديالى*</t>
  </si>
  <si>
    <t>* عدم شمول بعض القرى بسبب الوضع الامني</t>
  </si>
  <si>
    <t>**2019</t>
  </si>
  <si>
    <t>** عدم شمول بعض القرى بسبب الوضع الامني</t>
  </si>
  <si>
    <t>0</t>
  </si>
  <si>
    <t xml:space="preserve"> المساحة المزروعة ومجموع الإنتاج ومتوسط الغلة لمحصول البطاطا الربيعية للقطاع الخاص لسنة  2019 حسب المحافظة</t>
  </si>
  <si>
    <t>المساحة المزروعة ومجموع الإنتاج ومتوسط الغلة لمحصول البطاطا الخريفية للقطاع الخاص لسنة 2019 حسب المحافظة</t>
  </si>
  <si>
    <t>المساحة المزروعة ومجموع الإنتاج ومتوسط الغلة لمحصول البطاطا للعروتين (الربيعية والخريفية) للقطاع الخاص لسنة 2019 حسب المحافظة</t>
  </si>
  <si>
    <t>المساحة المزروعة ومجموع الإنتاج ومتوسط الغلة لمحصول الذرة الصفراء الربيعية للقطاع الخاص لسنة 2019 حسب المحافظة</t>
  </si>
  <si>
    <t>المساحة المزروعة ومجموع الإنتاج ومتوسط الغلة لمحصول الذرة الصفراء الخريفية للقطاع الخاص لسنة 2019 حسب المحافظة</t>
  </si>
  <si>
    <t>المساحة المزروعة ومجموع الإنتاج ومتوسط الغلة لمحصول الذرة الصفراء للعروتين (الربيعية والخريفية) للقطاع الخاص لسنة 2019 حسب المحافظة</t>
  </si>
  <si>
    <t>المساحة المزروعة ومجموع الإنتاج ومتوسط الغلة لمحصول القطن للقطاع الخاص لسنة 2019 حسب المحافظة</t>
  </si>
  <si>
    <t>* عدا محافظة نينوى وقضاء (راوة، عنه) في محافظة الانبار والحويجة في محافظة كركوك بالاضافة الى عدم شمول جميع القرى في محافظتي صلاح الدين والانبار للاقضية المشمولة ولم يتم شمول إقليم كردستان ايضاً.</t>
  </si>
  <si>
    <t>مقارنة المساحة المزروعة ومجموع الانتاج ومتوسط الغلة لمحاصيل (القطن،الذرة الصفراء ،البطاطا) للسنوات                   (2019-2014) على مستوى العراق</t>
  </si>
  <si>
    <t>المساحة المزروعة ومجموع الانتاج ومتوسط الغلة للمحاصيل (القطن ، الذرة الصفراء ، البطاطا) للقطاع الخاص لسنة 2019 على مستوى العراق</t>
  </si>
  <si>
    <t xml:space="preserve">مساحة العلف الأخضر  </t>
  </si>
  <si>
    <t xml:space="preserve">المساحة المتضررة </t>
  </si>
  <si>
    <t xml:space="preserve">المساحة المحصودة  </t>
  </si>
  <si>
    <t xml:space="preserve">إجمالي المساحة   </t>
  </si>
  <si>
    <t xml:space="preserve">متوسط غلة الدونم (كغم/دونم)      </t>
  </si>
  <si>
    <t xml:space="preserve">للمساحة المحصودة  </t>
  </si>
  <si>
    <t xml:space="preserve">لإجمالي المساحة    </t>
  </si>
  <si>
    <t xml:space="preserve">إجمالي المساحة  </t>
  </si>
  <si>
    <t xml:space="preserve">المساحة المحصودة </t>
  </si>
  <si>
    <t xml:space="preserve">المساحة المتضررة  </t>
  </si>
  <si>
    <t xml:space="preserve">لإجمالي المساحة  </t>
  </si>
  <si>
    <t xml:space="preserve">مساحة العلف الأخضر   </t>
  </si>
  <si>
    <t xml:space="preserve">للمساحة المحصودة   </t>
  </si>
  <si>
    <t xml:space="preserve">لإجمالي المساحة   </t>
  </si>
  <si>
    <t xml:space="preserve">المساحة المتضررة   </t>
  </si>
  <si>
    <t xml:space="preserve">المساحة المحصودة   </t>
  </si>
  <si>
    <t xml:space="preserve">إجمالي المساحة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</si>
</sst>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sz val="11"/>
      <color theme="1"/>
      <name val="Al-Mohanad"/>
      <charset val="178"/>
    </font>
    <font>
      <b/>
      <sz val="11"/>
      <color theme="1"/>
      <name val="Arial"/>
      <family val="2"/>
    </font>
    <font>
      <b/>
      <sz val="11"/>
      <name val="Arial"/>
      <family val="2"/>
    </font>
    <font>
      <b/>
      <sz val="10"/>
      <name val="Arial"/>
      <family val="2"/>
    </font>
    <font>
      <b/>
      <sz val="10"/>
      <color theme="1"/>
      <name val="Arial"/>
      <family val="2"/>
    </font>
    <font>
      <b/>
      <sz val="12"/>
      <color theme="1"/>
      <name val="Arial"/>
      <family val="2"/>
    </font>
    <font>
      <sz val="11"/>
      <color theme="1"/>
      <name val="Arial"/>
      <family val="2"/>
    </font>
    <font>
      <b/>
      <sz val="9"/>
      <color theme="1"/>
      <name val="Arial"/>
      <family val="2"/>
    </font>
    <font>
      <b/>
      <sz val="10"/>
      <color theme="1"/>
      <name val="Calibri"/>
      <family val="2"/>
      <scheme val="minor"/>
    </font>
    <font>
      <b/>
      <sz val="11"/>
      <color theme="1"/>
      <name val="Calibri"/>
      <family val="2"/>
      <scheme val="minor"/>
    </font>
    <font>
      <b/>
      <sz val="9.5"/>
      <color theme="1"/>
      <name val="Arial"/>
      <family val="2"/>
    </font>
    <font>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257">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28" xfId="0" applyFont="1" applyBorder="1" applyAlignment="1">
      <alignment vertical="center" readingOrder="2"/>
    </xf>
    <xf numFmtId="0" fontId="2" fillId="0" borderId="0" xfId="0" applyFont="1" applyBorder="1"/>
    <xf numFmtId="0" fontId="7" fillId="0" borderId="0" xfId="0" applyFont="1" applyBorder="1" applyAlignment="1">
      <alignment vertical="center"/>
    </xf>
    <xf numFmtId="0" fontId="5" fillId="0" borderId="13" xfId="0" applyFont="1" applyBorder="1" applyAlignment="1">
      <alignment horizontal="justify" vertical="center" wrapText="1" readingOrder="2"/>
    </xf>
    <xf numFmtId="0" fontId="2" fillId="0" borderId="0" xfId="0" applyFont="1" applyAlignment="1">
      <alignment vertical="center"/>
    </xf>
    <xf numFmtId="0" fontId="0" fillId="0" borderId="0" xfId="0" applyBorder="1"/>
    <xf numFmtId="0" fontId="2" fillId="0" borderId="0" xfId="0" applyFont="1" applyBorder="1" applyAlignment="1">
      <alignment horizontal="center" vertical="center"/>
    </xf>
    <xf numFmtId="0" fontId="9" fillId="0" borderId="0" xfId="0" applyFont="1" applyAlignment="1"/>
    <xf numFmtId="164" fontId="5" fillId="0" borderId="0" xfId="0" applyNumberFormat="1" applyFont="1" applyBorder="1" applyAlignment="1">
      <alignment horizontal="center" vertical="center" wrapText="1" readingOrder="2"/>
    </xf>
    <xf numFmtId="0" fontId="8" fillId="0" borderId="18" xfId="0" applyFont="1" applyBorder="1" applyAlignment="1">
      <alignment horizontal="center" vertical="center" wrapText="1" readingOrder="2"/>
    </xf>
    <xf numFmtId="0" fontId="8" fillId="0" borderId="0" xfId="0" applyFont="1" applyBorder="1" applyAlignment="1">
      <alignment horizontal="center" vertical="center" wrapText="1"/>
    </xf>
    <xf numFmtId="0" fontId="8" fillId="0" borderId="17" xfId="0" applyFont="1" applyBorder="1" applyAlignment="1">
      <alignment horizontal="center" vertical="center" wrapText="1" readingOrder="2"/>
    </xf>
    <xf numFmtId="0" fontId="5" fillId="0" borderId="0" xfId="0" applyFont="1" applyBorder="1" applyAlignment="1">
      <alignment horizontal="center" vertical="center" wrapText="1" readingOrder="2"/>
    </xf>
    <xf numFmtId="0" fontId="5" fillId="0" borderId="6" xfId="0" applyFont="1" applyBorder="1" applyAlignment="1">
      <alignment horizontal="justify" vertical="center" wrapText="1" readingOrder="2"/>
    </xf>
    <xf numFmtId="0" fontId="0" fillId="0" borderId="0" xfId="0"/>
    <xf numFmtId="0" fontId="0" fillId="0" borderId="0" xfId="0"/>
    <xf numFmtId="0" fontId="0" fillId="0" borderId="0" xfId="0" applyAlignment="1"/>
    <xf numFmtId="0" fontId="0" fillId="0" borderId="0" xfId="0"/>
    <xf numFmtId="0" fontId="5" fillId="0" borderId="0" xfId="0" applyFont="1" applyBorder="1" applyAlignment="1">
      <alignment horizontal="right" vertical="center" wrapText="1" readingOrder="2"/>
    </xf>
    <xf numFmtId="1" fontId="5" fillId="0" borderId="0" xfId="0" applyNumberFormat="1" applyFont="1" applyBorder="1" applyAlignment="1">
      <alignment horizontal="center" vertical="center" wrapText="1" readingOrder="2"/>
    </xf>
    <xf numFmtId="0" fontId="5" fillId="0" borderId="0" xfId="0" applyFont="1" applyBorder="1" applyAlignment="1">
      <alignment horizontal="left" vertical="center"/>
    </xf>
    <xf numFmtId="0" fontId="5" fillId="0" borderId="8" xfId="0" applyFont="1" applyBorder="1" applyAlignment="1">
      <alignment horizontal="right" vertical="center" wrapText="1" readingOrder="2"/>
    </xf>
    <xf numFmtId="0" fontId="5" fillId="0" borderId="29" xfId="0" applyFont="1" applyBorder="1" applyAlignment="1">
      <alignment horizontal="left" vertical="center"/>
    </xf>
    <xf numFmtId="1" fontId="5" fillId="0" borderId="0" xfId="0" applyNumberFormat="1" applyFont="1" applyBorder="1" applyAlignment="1">
      <alignment vertical="center" wrapText="1" readingOrder="2"/>
    </xf>
    <xf numFmtId="0" fontId="10" fillId="0" borderId="0" xfId="0" applyFont="1" applyAlignment="1">
      <alignment horizontal="center"/>
    </xf>
    <xf numFmtId="0" fontId="2" fillId="0" borderId="28" xfId="0" applyFont="1" applyBorder="1"/>
    <xf numFmtId="0" fontId="11" fillId="0" borderId="17" xfId="0" applyFont="1" applyBorder="1" applyAlignment="1">
      <alignment horizontal="center" vertical="center" wrapText="1" readingOrder="2"/>
    </xf>
    <xf numFmtId="0" fontId="5" fillId="0" borderId="0" xfId="0" applyFont="1" applyAlignment="1">
      <alignment vertical="top"/>
    </xf>
    <xf numFmtId="0" fontId="5" fillId="0" borderId="1" xfId="0" applyFont="1" applyBorder="1" applyAlignment="1">
      <alignment horizontal="left" vertical="center" wrapText="1" readingOrder="2"/>
    </xf>
    <xf numFmtId="164" fontId="5" fillId="0" borderId="1" xfId="0" applyNumberFormat="1" applyFont="1" applyBorder="1" applyAlignment="1">
      <alignment horizontal="left" vertical="center" wrapText="1" readingOrder="2"/>
    </xf>
    <xf numFmtId="1" fontId="5" fillId="0" borderId="1" xfId="0" applyNumberFormat="1" applyFont="1" applyBorder="1" applyAlignment="1">
      <alignment horizontal="left" vertical="center" wrapText="1" readingOrder="2"/>
    </xf>
    <xf numFmtId="0" fontId="5" fillId="0" borderId="1" xfId="0" applyFont="1" applyBorder="1" applyAlignment="1">
      <alignment vertical="center" wrapText="1" readingOrder="2"/>
    </xf>
    <xf numFmtId="0" fontId="0" fillId="0" borderId="0" xfId="0" applyAlignment="1">
      <alignment horizontal="right"/>
    </xf>
    <xf numFmtId="1" fontId="5" fillId="0" borderId="0" xfId="0" applyNumberFormat="1" applyFont="1" applyBorder="1" applyAlignment="1">
      <alignment horizontal="right" vertical="center" wrapText="1" readingOrder="2"/>
    </xf>
    <xf numFmtId="0" fontId="5" fillId="0" borderId="0" xfId="0" applyFont="1" applyBorder="1" applyAlignment="1">
      <alignment vertical="center" wrapText="1" readingOrder="2"/>
    </xf>
    <xf numFmtId="0" fontId="5" fillId="0" borderId="0" xfId="0" applyFont="1" applyBorder="1" applyAlignment="1">
      <alignment wrapText="1" readingOrder="2"/>
    </xf>
    <xf numFmtId="0" fontId="5" fillId="0" borderId="0" xfId="0" applyFont="1" applyBorder="1" applyAlignment="1">
      <alignment horizontal="right" wrapText="1" readingOrder="2"/>
    </xf>
    <xf numFmtId="0" fontId="8" fillId="0" borderId="0" xfId="0" applyFont="1" applyBorder="1" applyAlignment="1">
      <alignment horizontal="left" vertical="center"/>
    </xf>
    <xf numFmtId="0" fontId="5" fillId="0" borderId="2" xfId="0" applyFont="1" applyBorder="1" applyAlignment="1">
      <alignment horizontal="left" vertical="center" wrapText="1" readingOrder="2"/>
    </xf>
    <xf numFmtId="0" fontId="5" fillId="0" borderId="24" xfId="0" applyFont="1" applyBorder="1" applyAlignment="1">
      <alignment horizontal="left" vertical="center" wrapText="1" readingOrder="2"/>
    </xf>
    <xf numFmtId="0" fontId="5" fillId="0" borderId="11" xfId="0" applyFont="1" applyBorder="1" applyAlignment="1">
      <alignment horizontal="left" vertical="center" wrapText="1" readingOrder="2"/>
    </xf>
    <xf numFmtId="0" fontId="0" fillId="2" borderId="0" xfId="0" applyFill="1"/>
    <xf numFmtId="0" fontId="5" fillId="0" borderId="2" xfId="0" applyFont="1" applyBorder="1" applyAlignment="1">
      <alignment vertical="center" wrapText="1" readingOrder="2"/>
    </xf>
    <xf numFmtId="164" fontId="5" fillId="2" borderId="1" xfId="0" applyNumberFormat="1" applyFont="1" applyFill="1" applyBorder="1" applyAlignment="1">
      <alignment vertical="center" wrapText="1" readingOrder="2"/>
    </xf>
    <xf numFmtId="0" fontId="5" fillId="0" borderId="24" xfId="0" applyFont="1" applyBorder="1" applyAlignment="1">
      <alignment vertical="center" wrapText="1" readingOrder="2"/>
    </xf>
    <xf numFmtId="1" fontId="0" fillId="2" borderId="0" xfId="0" applyNumberFormat="1" applyFill="1"/>
    <xf numFmtId="0" fontId="11" fillId="2" borderId="2" xfId="0" applyFont="1" applyFill="1" applyBorder="1" applyAlignment="1">
      <alignment horizontal="left" vertical="center" wrapText="1" readingOrder="2"/>
    </xf>
    <xf numFmtId="164" fontId="5" fillId="0" borderId="1" xfId="0" applyNumberFormat="1" applyFont="1" applyBorder="1" applyAlignment="1">
      <alignment vertical="center" wrapText="1" readingOrder="2"/>
    </xf>
    <xf numFmtId="0" fontId="5" fillId="2" borderId="23" xfId="0" applyFont="1" applyFill="1" applyBorder="1" applyAlignment="1">
      <alignment vertical="center" wrapText="1" readingOrder="2"/>
    </xf>
    <xf numFmtId="0" fontId="5" fillId="2" borderId="24" xfId="0" applyFont="1" applyFill="1" applyBorder="1" applyAlignment="1">
      <alignment vertical="center" wrapText="1" readingOrder="2"/>
    </xf>
    <xf numFmtId="0" fontId="5" fillId="0" borderId="1" xfId="0" applyFont="1" applyBorder="1" applyAlignment="1">
      <alignment wrapText="1" readingOrder="2"/>
    </xf>
    <xf numFmtId="164" fontId="5" fillId="0" borderId="2" xfId="0" applyNumberFormat="1" applyFont="1" applyBorder="1" applyAlignment="1">
      <alignment vertical="center" wrapText="1" readingOrder="2"/>
    </xf>
    <xf numFmtId="164" fontId="11" fillId="2" borderId="2" xfId="0" applyNumberFormat="1" applyFont="1" applyFill="1" applyBorder="1" applyAlignment="1">
      <alignment horizontal="left" vertical="center" wrapText="1" readingOrder="2"/>
    </xf>
    <xf numFmtId="164" fontId="11" fillId="2" borderId="7" xfId="0" applyNumberFormat="1" applyFont="1" applyFill="1" applyBorder="1" applyAlignment="1">
      <alignment horizontal="left" vertical="center" wrapText="1" readingOrder="2"/>
    </xf>
    <xf numFmtId="0" fontId="11" fillId="2" borderId="6" xfId="0" applyFont="1" applyFill="1" applyBorder="1" applyAlignment="1">
      <alignment vertical="center" wrapText="1" readingOrder="2"/>
    </xf>
    <xf numFmtId="0" fontId="5" fillId="0" borderId="8" xfId="0" applyFont="1" applyBorder="1" applyAlignment="1">
      <alignment vertical="center" wrapText="1" readingOrder="2"/>
    </xf>
    <xf numFmtId="0" fontId="0" fillId="2" borderId="0" xfId="0" applyFill="1" applyBorder="1"/>
    <xf numFmtId="1" fontId="5" fillId="0" borderId="2" xfId="0" applyNumberFormat="1" applyFont="1" applyBorder="1" applyAlignment="1">
      <alignment vertical="center" wrapText="1" readingOrder="2"/>
    </xf>
    <xf numFmtId="1" fontId="5" fillId="0" borderId="1" xfId="0" applyNumberFormat="1" applyFont="1" applyBorder="1" applyAlignment="1">
      <alignment vertical="center" wrapText="1" readingOrder="2"/>
    </xf>
    <xf numFmtId="0" fontId="10" fillId="0" borderId="0" xfId="0" applyFont="1"/>
    <xf numFmtId="164" fontId="5" fillId="0" borderId="7" xfId="0" applyNumberFormat="1" applyFont="1" applyBorder="1" applyAlignment="1">
      <alignment vertical="center" wrapText="1" readingOrder="2"/>
    </xf>
    <xf numFmtId="0" fontId="5" fillId="0" borderId="30" xfId="0" applyFont="1" applyBorder="1" applyAlignment="1">
      <alignment horizontal="left" vertical="center"/>
    </xf>
    <xf numFmtId="164" fontId="5" fillId="0" borderId="3" xfId="0" applyNumberFormat="1" applyFont="1" applyBorder="1" applyAlignment="1">
      <alignment vertical="center" wrapText="1" readingOrder="2"/>
    </xf>
    <xf numFmtId="0" fontId="2" fillId="0" borderId="0" xfId="0" applyFont="1" applyBorder="1" applyAlignment="1">
      <alignment vertical="center"/>
    </xf>
    <xf numFmtId="0" fontId="0" fillId="0" borderId="15" xfId="0" applyBorder="1"/>
    <xf numFmtId="1" fontId="0" fillId="0" borderId="0" xfId="0" applyNumberFormat="1" applyBorder="1"/>
    <xf numFmtId="49" fontId="5" fillId="0" borderId="1" xfId="0" applyNumberFormat="1" applyFont="1" applyBorder="1" applyAlignment="1">
      <alignment horizontal="right" vertical="center" wrapText="1" readingOrder="2"/>
    </xf>
    <xf numFmtId="0" fontId="0" fillId="0" borderId="9" xfId="0" applyBorder="1"/>
    <xf numFmtId="0" fontId="9" fillId="0" borderId="9" xfId="0" applyFont="1" applyBorder="1" applyAlignment="1">
      <alignment vertical="center" wrapText="1" readingOrder="2"/>
    </xf>
    <xf numFmtId="0" fontId="9" fillId="0" borderId="0" xfId="0" applyFont="1" applyBorder="1" applyAlignment="1">
      <alignment vertical="center" wrapText="1" readingOrder="2"/>
    </xf>
    <xf numFmtId="0" fontId="5" fillId="0" borderId="0" xfId="0" applyFont="1" applyBorder="1" applyAlignment="1">
      <alignment vertical="top"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1" xfId="0" applyFont="1" applyFill="1" applyBorder="1" applyAlignment="1">
      <alignment horizontal="right" vertical="center"/>
    </xf>
    <xf numFmtId="0" fontId="5" fillId="0" borderId="11" xfId="0" applyFont="1" applyFill="1" applyBorder="1" applyAlignment="1">
      <alignment horizontal="left" vertical="center" wrapText="1" readingOrder="2"/>
    </xf>
    <xf numFmtId="0" fontId="5" fillId="0" borderId="3" xfId="0" applyFont="1" applyFill="1" applyBorder="1" applyAlignment="1">
      <alignment horizontal="left" vertical="center" wrapText="1" readingOrder="2"/>
    </xf>
    <xf numFmtId="0" fontId="5" fillId="0" borderId="11" xfId="0" applyFont="1" applyFill="1" applyBorder="1" applyAlignment="1">
      <alignment horizontal="right" vertical="center"/>
    </xf>
    <xf numFmtId="0" fontId="5" fillId="0" borderId="1" xfId="0" applyFont="1" applyFill="1" applyBorder="1" applyAlignment="1">
      <alignment horizontal="left" vertical="center" wrapText="1" readingOrder="2"/>
    </xf>
    <xf numFmtId="1" fontId="5" fillId="0" borderId="3" xfId="0" applyNumberFormat="1" applyFont="1" applyFill="1" applyBorder="1" applyAlignment="1">
      <alignment horizontal="left" vertical="center" wrapText="1" readingOrder="2"/>
    </xf>
    <xf numFmtId="164" fontId="5" fillId="0" borderId="1" xfId="0" applyNumberFormat="1" applyFont="1" applyFill="1" applyBorder="1" applyAlignment="1">
      <alignment vertical="center" wrapText="1" readingOrder="2"/>
    </xf>
    <xf numFmtId="0" fontId="5" fillId="0" borderId="3" xfId="0" applyFont="1" applyBorder="1" applyAlignment="1">
      <alignment horizontal="left" vertical="center" wrapText="1" readingOrder="2"/>
    </xf>
    <xf numFmtId="1" fontId="5" fillId="0" borderId="3" xfId="0" applyNumberFormat="1" applyFont="1" applyBorder="1" applyAlignment="1">
      <alignment horizontal="left" vertical="center" wrapText="1" readingOrder="2"/>
    </xf>
    <xf numFmtId="164" fontId="5" fillId="0" borderId="3" xfId="0" applyNumberFormat="1" applyFont="1" applyBorder="1" applyAlignment="1">
      <alignment horizontal="left" vertical="center" wrapText="1" readingOrder="2"/>
    </xf>
    <xf numFmtId="164" fontId="5" fillId="0" borderId="3" xfId="0" applyNumberFormat="1" applyFont="1" applyBorder="1" applyAlignment="1">
      <alignment horizontal="right" vertical="center"/>
    </xf>
    <xf numFmtId="164" fontId="5" fillId="0" borderId="1" xfId="0" applyNumberFormat="1" applyFont="1" applyBorder="1" applyAlignment="1">
      <alignment horizontal="right" vertical="center"/>
    </xf>
    <xf numFmtId="0" fontId="5" fillId="0" borderId="3" xfId="0" applyFont="1" applyFill="1" applyBorder="1" applyAlignment="1">
      <alignment horizontal="right" vertical="center"/>
    </xf>
    <xf numFmtId="0" fontId="2" fillId="0" borderId="23" xfId="0" applyFont="1" applyBorder="1" applyAlignment="1">
      <alignment vertical="center" wrapText="1" readingOrder="2"/>
    </xf>
    <xf numFmtId="0" fontId="2" fillId="0" borderId="21" xfId="0" applyFont="1" applyBorder="1" applyAlignment="1">
      <alignment vertical="center" wrapText="1" readingOrder="2"/>
    </xf>
    <xf numFmtId="164" fontId="2" fillId="0" borderId="4" xfId="0" applyNumberFormat="1" applyFont="1" applyBorder="1" applyAlignment="1">
      <alignment vertical="center" wrapText="1" readingOrder="2"/>
    </xf>
    <xf numFmtId="164" fontId="2" fillId="0" borderId="26" xfId="0" applyNumberFormat="1" applyFont="1" applyBorder="1" applyAlignment="1">
      <alignment vertical="center" wrapText="1" readingOrder="2"/>
    </xf>
    <xf numFmtId="0" fontId="2" fillId="0" borderId="1" xfId="0" applyFont="1" applyBorder="1" applyAlignment="1">
      <alignment vertical="center" wrapText="1" readingOrder="2"/>
    </xf>
    <xf numFmtId="164" fontId="2" fillId="2" borderId="1" xfId="0" applyNumberFormat="1" applyFont="1" applyFill="1" applyBorder="1" applyAlignment="1">
      <alignment vertical="center" wrapText="1" readingOrder="2"/>
    </xf>
    <xf numFmtId="0" fontId="2" fillId="0" borderId="24" xfId="0" applyFont="1" applyBorder="1" applyAlignment="1">
      <alignment vertical="center" wrapText="1" readingOrder="2"/>
    </xf>
    <xf numFmtId="0" fontId="2" fillId="0" borderId="2" xfId="0" applyFont="1" applyBorder="1" applyAlignment="1">
      <alignment vertical="center" wrapText="1" readingOrder="2"/>
    </xf>
    <xf numFmtId="0" fontId="2" fillId="2" borderId="1" xfId="0" applyFont="1" applyFill="1" applyBorder="1" applyAlignment="1">
      <alignment vertical="center" wrapText="1" readingOrder="2"/>
    </xf>
    <xf numFmtId="0" fontId="2" fillId="2" borderId="2" xfId="0" applyFont="1" applyFill="1" applyBorder="1" applyAlignment="1">
      <alignment vertical="center" wrapText="1" readingOrder="2"/>
    </xf>
    <xf numFmtId="164" fontId="2" fillId="2" borderId="24" xfId="0" applyNumberFormat="1" applyFont="1" applyFill="1" applyBorder="1" applyAlignment="1">
      <alignment vertical="center" wrapText="1" readingOrder="2"/>
    </xf>
    <xf numFmtId="0" fontId="2" fillId="0" borderId="11" xfId="0" applyFont="1" applyBorder="1" applyAlignment="1">
      <alignment vertical="center" wrapText="1" readingOrder="2"/>
    </xf>
    <xf numFmtId="0" fontId="8" fillId="2" borderId="13" xfId="0" applyFont="1" applyFill="1" applyBorder="1" applyAlignment="1">
      <alignment horizontal="right" vertical="center" wrapText="1" readingOrder="2"/>
    </xf>
    <xf numFmtId="0" fontId="5" fillId="2" borderId="8"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9" fillId="0" borderId="29" xfId="0" applyFont="1" applyBorder="1" applyAlignment="1">
      <alignment vertical="center" wrapText="1" readingOrder="2"/>
    </xf>
    <xf numFmtId="0" fontId="5" fillId="2" borderId="6" xfId="0" applyFont="1" applyFill="1" applyBorder="1" applyAlignment="1">
      <alignment horizontal="right" vertical="center" wrapText="1" readingOrder="2"/>
    </xf>
    <xf numFmtId="0" fontId="5" fillId="2" borderId="1" xfId="0" applyFont="1" applyFill="1" applyBorder="1" applyAlignment="1">
      <alignment wrapText="1" readingOrder="2"/>
    </xf>
    <xf numFmtId="0" fontId="4" fillId="2" borderId="8" xfId="0" applyFont="1" applyFill="1" applyBorder="1" applyAlignment="1">
      <alignment horizontal="right" vertical="center" wrapText="1"/>
    </xf>
    <xf numFmtId="0" fontId="5" fillId="0" borderId="23" xfId="0" applyFont="1" applyBorder="1" applyAlignment="1">
      <alignment vertical="center" wrapText="1" readingOrder="2"/>
    </xf>
    <xf numFmtId="164" fontId="5" fillId="0" borderId="24" xfId="0" applyNumberFormat="1" applyFont="1" applyBorder="1" applyAlignment="1">
      <alignment vertical="center" wrapText="1" readingOrder="2"/>
    </xf>
    <xf numFmtId="164" fontId="5" fillId="0" borderId="26" xfId="0" applyNumberFormat="1" applyFont="1" applyBorder="1" applyAlignment="1">
      <alignment vertical="center" wrapText="1" readingOrder="2"/>
    </xf>
    <xf numFmtId="0" fontId="12" fillId="0" borderId="0" xfId="0" applyFont="1"/>
    <xf numFmtId="0" fontId="9" fillId="0" borderId="1" xfId="0" applyFont="1" applyBorder="1"/>
    <xf numFmtId="0" fontId="9" fillId="0" borderId="0" xfId="0" applyFont="1"/>
    <xf numFmtId="0" fontId="6" fillId="0" borderId="28" xfId="0" applyFont="1" applyBorder="1" applyAlignment="1">
      <alignment vertical="center" readingOrder="2"/>
    </xf>
    <xf numFmtId="0" fontId="2" fillId="0" borderId="17" xfId="0" applyFont="1" applyBorder="1" applyAlignment="1">
      <alignment horizontal="center" vertical="center" wrapText="1" readingOrder="2"/>
    </xf>
    <xf numFmtId="0" fontId="2" fillId="0" borderId="18" xfId="0" applyFont="1" applyBorder="1" applyAlignment="1">
      <alignment horizontal="center" vertical="center" wrapText="1" readingOrder="2"/>
    </xf>
    <xf numFmtId="0" fontId="6" fillId="0" borderId="0" xfId="0" applyFont="1" applyBorder="1" applyAlignment="1">
      <alignment vertical="center"/>
    </xf>
    <xf numFmtId="0" fontId="6" fillId="0" borderId="0" xfId="0" applyFont="1" applyBorder="1" applyAlignment="1">
      <alignment horizontal="center" vertical="center"/>
    </xf>
    <xf numFmtId="0" fontId="13" fillId="0" borderId="0" xfId="0" applyFont="1" applyBorder="1"/>
    <xf numFmtId="0" fontId="5" fillId="0" borderId="0" xfId="0" applyFont="1" applyAlignment="1">
      <alignment wrapText="1"/>
    </xf>
    <xf numFmtId="164" fontId="5" fillId="0" borderId="1" xfId="0" applyNumberFormat="1" applyFont="1" applyFill="1" applyBorder="1" applyAlignment="1">
      <alignment horizontal="right" vertical="center"/>
    </xf>
    <xf numFmtId="0" fontId="12" fillId="0" borderId="15" xfId="0" applyFont="1" applyBorder="1"/>
    <xf numFmtId="0" fontId="12" fillId="0" borderId="0" xfId="0" applyFont="1" applyBorder="1"/>
    <xf numFmtId="0" fontId="5" fillId="0" borderId="24" xfId="0" applyFont="1" applyBorder="1" applyAlignment="1">
      <alignment horizontal="center" vertical="center" wrapText="1" readingOrder="2"/>
    </xf>
    <xf numFmtId="0" fontId="5" fillId="0" borderId="17" xfId="0" applyFont="1" applyBorder="1" applyAlignment="1">
      <alignment horizontal="center" vertical="center" wrapText="1" readingOrder="2"/>
    </xf>
    <xf numFmtId="0" fontId="5" fillId="0" borderId="18" xfId="0" applyFont="1" applyBorder="1" applyAlignment="1">
      <alignment horizontal="center" vertical="center" wrapText="1" readingOrder="2"/>
    </xf>
    <xf numFmtId="0" fontId="5" fillId="0" borderId="22" xfId="0" applyFont="1" applyBorder="1" applyAlignment="1">
      <alignment horizontal="center" vertical="center" wrapText="1" readingOrder="2"/>
    </xf>
    <xf numFmtId="0" fontId="5" fillId="2" borderId="13" xfId="0" applyFont="1" applyFill="1" applyBorder="1" applyAlignment="1">
      <alignment horizontal="right" vertical="center" wrapText="1" readingOrder="2"/>
    </xf>
    <xf numFmtId="0" fontId="5" fillId="0" borderId="21" xfId="0" applyFont="1" applyBorder="1" applyAlignment="1">
      <alignment vertical="center" wrapText="1" readingOrder="2"/>
    </xf>
    <xf numFmtId="0" fontId="5" fillId="2" borderId="1" xfId="0" applyFont="1" applyFill="1" applyBorder="1" applyAlignment="1">
      <alignment vertical="center" wrapText="1" readingOrder="2"/>
    </xf>
    <xf numFmtId="0" fontId="5" fillId="2" borderId="2" xfId="0" applyFont="1" applyFill="1" applyBorder="1" applyAlignment="1">
      <alignment vertical="center" wrapText="1" readingOrder="2"/>
    </xf>
    <xf numFmtId="164" fontId="9" fillId="0" borderId="0" xfId="0" applyNumberFormat="1" applyFont="1"/>
    <xf numFmtId="0" fontId="9" fillId="0" borderId="29" xfId="0" applyFont="1" applyBorder="1"/>
    <xf numFmtId="0" fontId="2" fillId="0" borderId="28" xfId="0" applyFont="1" applyBorder="1" applyAlignment="1"/>
    <xf numFmtId="1" fontId="5" fillId="0" borderId="24" xfId="0" applyNumberFormat="1" applyFont="1" applyBorder="1" applyAlignment="1">
      <alignment vertical="center" wrapText="1" readingOrder="2"/>
    </xf>
    <xf numFmtId="1" fontId="5" fillId="0" borderId="11" xfId="0" applyNumberFormat="1" applyFont="1" applyBorder="1" applyAlignment="1">
      <alignment vertical="center" wrapText="1" readingOrder="2"/>
    </xf>
    <xf numFmtId="1" fontId="5" fillId="0" borderId="0" xfId="0" applyNumberFormat="1" applyFont="1" applyBorder="1" applyAlignment="1">
      <alignment horizontal="right" wrapText="1" readingOrder="2"/>
    </xf>
    <xf numFmtId="0" fontId="11" fillId="2" borderId="2" xfId="0" applyFont="1" applyFill="1" applyBorder="1" applyAlignment="1">
      <alignment vertical="center" wrapText="1" readingOrder="2"/>
    </xf>
    <xf numFmtId="0" fontId="5" fillId="0" borderId="0" xfId="0" applyFont="1" applyBorder="1" applyAlignment="1">
      <alignment horizontal="left" vertical="center" wrapText="1" readingOrder="2"/>
    </xf>
    <xf numFmtId="0" fontId="2" fillId="0" borderId="19" xfId="0" applyFont="1" applyBorder="1" applyAlignment="1">
      <alignment vertical="center" wrapText="1" readingOrder="2"/>
    </xf>
    <xf numFmtId="1" fontId="5" fillId="0" borderId="1" xfId="0" applyNumberFormat="1" applyFont="1" applyFill="1" applyBorder="1" applyAlignment="1">
      <alignment horizontal="right" vertical="center"/>
    </xf>
    <xf numFmtId="1" fontId="5" fillId="0" borderId="3" xfId="0" applyNumberFormat="1" applyFont="1" applyFill="1" applyBorder="1" applyAlignment="1">
      <alignment horizontal="right" vertical="center"/>
    </xf>
    <xf numFmtId="0" fontId="5" fillId="2" borderId="9" xfId="0" applyFont="1" applyFill="1" applyBorder="1" applyAlignment="1">
      <alignment horizontal="right" vertical="center" wrapText="1" readingOrder="2"/>
    </xf>
    <xf numFmtId="0" fontId="6" fillId="0" borderId="0" xfId="0" applyFont="1" applyBorder="1" applyAlignment="1">
      <alignment horizontal="center" vertical="center" wrapText="1" readingOrder="2"/>
    </xf>
    <xf numFmtId="0" fontId="9" fillId="0" borderId="0" xfId="0" applyFont="1" applyAlignment="1">
      <alignment horizontal="center"/>
    </xf>
    <xf numFmtId="0" fontId="5" fillId="0" borderId="0" xfId="0" applyFont="1" applyBorder="1" applyAlignment="1">
      <alignment horizontal="left" vertical="top" wrapText="1"/>
    </xf>
    <xf numFmtId="0" fontId="0" fillId="0" borderId="0" xfId="0" applyAlignment="1">
      <alignment horizontal="center"/>
    </xf>
    <xf numFmtId="0" fontId="2" fillId="0" borderId="28" xfId="0" applyFont="1" applyBorder="1" applyAlignment="1">
      <alignment horizontal="center" vertical="center" readingOrder="2"/>
    </xf>
    <xf numFmtId="0" fontId="8" fillId="0" borderId="12" xfId="0" applyFont="1" applyBorder="1" applyAlignment="1">
      <alignment horizontal="center" vertical="center" wrapText="1" readingOrder="2"/>
    </xf>
    <xf numFmtId="0" fontId="8" fillId="0" borderId="5" xfId="0" applyFont="1" applyBorder="1" applyAlignment="1">
      <alignment horizontal="center" vertical="center" wrapText="1" readingOrder="2"/>
    </xf>
    <xf numFmtId="0" fontId="8" fillId="0" borderId="16" xfId="0" applyFont="1" applyBorder="1" applyAlignment="1">
      <alignment horizontal="center" vertical="center" wrapText="1" readingOrder="2"/>
    </xf>
    <xf numFmtId="0" fontId="8" fillId="0" borderId="14" xfId="0" applyFont="1" applyBorder="1" applyAlignment="1">
      <alignment horizontal="center" vertical="center" wrapText="1" readingOrder="2"/>
    </xf>
    <xf numFmtId="0" fontId="8" fillId="0" borderId="15" xfId="0" applyFont="1" applyBorder="1" applyAlignment="1">
      <alignment horizontal="center" vertical="center" wrapText="1" readingOrder="2"/>
    </xf>
    <xf numFmtId="0" fontId="8" fillId="0" borderId="19" xfId="0" applyFont="1" applyBorder="1" applyAlignment="1">
      <alignment horizontal="center" vertical="center" wrapText="1" readingOrder="2"/>
    </xf>
    <xf numFmtId="0" fontId="8" fillId="0" borderId="11" xfId="0" applyFont="1" applyBorder="1" applyAlignment="1">
      <alignment horizontal="center" vertical="center" wrapText="1" readingOrder="2"/>
    </xf>
    <xf numFmtId="0" fontId="8" fillId="0" borderId="7" xfId="0" applyFont="1" applyBorder="1" applyAlignment="1">
      <alignment horizontal="center" vertical="center" wrapText="1" readingOrder="2"/>
    </xf>
    <xf numFmtId="0" fontId="8" fillId="0" borderId="0" xfId="0" applyFont="1" applyBorder="1" applyAlignment="1">
      <alignment horizontal="center" vertical="center" wrapText="1" readingOrder="2"/>
    </xf>
    <xf numFmtId="0" fontId="8" fillId="0" borderId="14" xfId="0" applyFont="1" applyBorder="1" applyAlignment="1">
      <alignment horizontal="center" vertical="center"/>
    </xf>
    <xf numFmtId="0" fontId="8" fillId="0" borderId="25" xfId="0" applyFont="1" applyBorder="1" applyAlignment="1">
      <alignment horizontal="center" vertical="center"/>
    </xf>
    <xf numFmtId="0" fontId="8" fillId="0" borderId="28" xfId="0" applyFont="1" applyBorder="1" applyAlignment="1">
      <alignment horizontal="center" vertical="center"/>
    </xf>
    <xf numFmtId="0" fontId="8" fillId="0" borderId="10" xfId="0" applyFont="1" applyBorder="1" applyAlignment="1">
      <alignment horizontal="center" vertical="center" wrapText="1" readingOrder="2"/>
    </xf>
    <xf numFmtId="0" fontId="8" fillId="0" borderId="6" xfId="0" applyFont="1" applyBorder="1" applyAlignment="1">
      <alignment horizontal="center" vertical="center" wrapText="1" readingOrder="2"/>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Border="1" applyAlignment="1">
      <alignment horizontal="center" vertical="center" wrapText="1" readingOrder="2"/>
    </xf>
    <xf numFmtId="0" fontId="2" fillId="0" borderId="0" xfId="0" applyFont="1" applyBorder="1" applyAlignment="1">
      <alignment horizontal="center" vertical="center" wrapText="1"/>
    </xf>
    <xf numFmtId="0" fontId="2" fillId="0" borderId="13" xfId="0" applyFont="1" applyBorder="1" applyAlignment="1">
      <alignment horizontal="center" vertical="center"/>
    </xf>
    <xf numFmtId="0" fontId="3" fillId="0" borderId="8" xfId="0" applyFont="1" applyBorder="1" applyAlignment="1">
      <alignment horizontal="center" vertical="center"/>
    </xf>
    <xf numFmtId="2" fontId="5" fillId="0" borderId="4"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9" fillId="0" borderId="0" xfId="0" applyFont="1" applyBorder="1" applyAlignment="1">
      <alignment horizontal="right" vertical="center" wrapText="1" readingOrder="2"/>
    </xf>
    <xf numFmtId="0" fontId="5" fillId="0" borderId="0" xfId="0" applyFont="1" applyBorder="1" applyAlignment="1">
      <alignment horizontal="center" vertical="top" wrapText="1"/>
    </xf>
    <xf numFmtId="0" fontId="5" fillId="2" borderId="0" xfId="0" applyFont="1" applyFill="1" applyBorder="1" applyAlignment="1">
      <alignment horizontal="right" vertical="center" wrapText="1" readingOrder="2"/>
    </xf>
    <xf numFmtId="0" fontId="2" fillId="0" borderId="0" xfId="0" applyFont="1" applyAlignment="1">
      <alignment horizontal="center" vertical="center" wrapText="1" readingOrder="2"/>
    </xf>
    <xf numFmtId="0" fontId="5" fillId="0" borderId="0" xfId="0" applyFont="1" applyAlignment="1">
      <alignment horizontal="center" vertical="top"/>
    </xf>
    <xf numFmtId="0" fontId="5" fillId="0" borderId="0" xfId="0" applyFont="1" applyBorder="1" applyAlignment="1">
      <alignment vertical="top" wrapText="1"/>
    </xf>
    <xf numFmtId="0" fontId="11" fillId="0" borderId="12" xfId="0" applyFont="1" applyBorder="1" applyAlignment="1">
      <alignment horizontal="center" vertical="center" wrapText="1" readingOrder="2"/>
    </xf>
    <xf numFmtId="0" fontId="3" fillId="0" borderId="5" xfId="0" applyFont="1" applyBorder="1" applyAlignment="1">
      <alignment horizontal="center" vertical="center" wrapText="1" readingOrder="2"/>
    </xf>
    <xf numFmtId="0" fontId="11" fillId="0" borderId="16" xfId="0" applyFont="1" applyBorder="1" applyAlignment="1">
      <alignment horizontal="center" vertical="center" wrapText="1" readingOrder="2"/>
    </xf>
    <xf numFmtId="0" fontId="11" fillId="0" borderId="14" xfId="0" applyFont="1" applyBorder="1" applyAlignment="1">
      <alignment horizontal="center" vertical="center" wrapText="1" readingOrder="2"/>
    </xf>
    <xf numFmtId="0" fontId="11" fillId="0" borderId="15" xfId="0" applyFont="1" applyBorder="1" applyAlignment="1">
      <alignment horizontal="center" vertical="center" wrapText="1" readingOrder="2"/>
    </xf>
    <xf numFmtId="0" fontId="11" fillId="0" borderId="14" xfId="0" applyFont="1" applyBorder="1" applyAlignment="1">
      <alignment horizontal="center" vertical="center" readingOrder="2"/>
    </xf>
    <xf numFmtId="0" fontId="11" fillId="0" borderId="7" xfId="0" applyFont="1" applyBorder="1" applyAlignment="1">
      <alignment horizontal="center" vertical="center" wrapText="1" readingOrder="2"/>
    </xf>
    <xf numFmtId="0" fontId="11" fillId="0" borderId="10" xfId="0" applyFont="1" applyBorder="1" applyAlignment="1">
      <alignment horizontal="center" vertical="center" wrapText="1" readingOrder="2"/>
    </xf>
    <xf numFmtId="0" fontId="11" fillId="0" borderId="6" xfId="0" applyFont="1" applyBorder="1" applyAlignment="1">
      <alignment horizontal="center" vertical="center" wrapText="1" readingOrder="2"/>
    </xf>
    <xf numFmtId="0" fontId="5" fillId="0" borderId="0" xfId="0" applyFont="1" applyAlignment="1">
      <alignment horizontal="right" vertical="top"/>
    </xf>
    <xf numFmtId="0" fontId="8" fillId="0" borderId="13" xfId="0" applyFont="1" applyBorder="1" applyAlignment="1">
      <alignment horizontal="center" vertical="center" wrapText="1" readingOrder="2"/>
    </xf>
    <xf numFmtId="0" fontId="8" fillId="0" borderId="8" xfId="0" applyFont="1" applyBorder="1" applyAlignment="1">
      <alignment horizontal="center" vertical="center" wrapText="1" readingOrder="2"/>
    </xf>
    <xf numFmtId="0" fontId="8" fillId="0" borderId="22" xfId="0" applyFont="1" applyBorder="1" applyAlignment="1">
      <alignment horizontal="center" vertical="center" wrapText="1" readingOrder="2"/>
    </xf>
    <xf numFmtId="0" fontId="8" fillId="0" borderId="27" xfId="0" applyFont="1" applyBorder="1" applyAlignment="1">
      <alignment horizontal="center" vertical="center" wrapText="1"/>
    </xf>
    <xf numFmtId="0" fontId="5" fillId="2" borderId="9" xfId="0" applyFont="1" applyFill="1" applyBorder="1" applyAlignment="1">
      <alignment horizontal="right" vertical="center" wrapText="1" readingOrder="2"/>
    </xf>
    <xf numFmtId="0" fontId="6" fillId="0" borderId="0" xfId="0" applyFont="1" applyAlignment="1">
      <alignment horizontal="center" vertical="center" wrapText="1" readingOrder="2"/>
    </xf>
    <xf numFmtId="0" fontId="5" fillId="0" borderId="8" xfId="0" applyFont="1" applyBorder="1" applyAlignment="1">
      <alignment horizontal="center" vertical="center" wrapText="1" readingOrder="2"/>
    </xf>
    <xf numFmtId="0" fontId="5" fillId="0" borderId="4" xfId="0" applyFont="1" applyBorder="1" applyAlignment="1">
      <alignment horizontal="center" vertical="center" wrapText="1" readingOrder="2"/>
    </xf>
    <xf numFmtId="0" fontId="5" fillId="0" borderId="19" xfId="0" applyFont="1" applyBorder="1" applyAlignment="1">
      <alignment horizontal="center" vertical="center" wrapText="1" readingOrder="2"/>
    </xf>
    <xf numFmtId="0" fontId="5" fillId="0" borderId="14" xfId="0" applyFont="1" applyBorder="1" applyAlignment="1">
      <alignment horizontal="center" vertical="center" wrapText="1" readingOrder="2"/>
    </xf>
    <xf numFmtId="0" fontId="5" fillId="0" borderId="11" xfId="0" applyFont="1" applyBorder="1" applyAlignment="1">
      <alignment horizontal="center" vertical="center" wrapText="1" readingOrder="2"/>
    </xf>
    <xf numFmtId="0" fontId="5" fillId="0" borderId="12" xfId="0" applyFont="1" applyBorder="1" applyAlignment="1">
      <alignment horizontal="center" vertical="center" wrapText="1" readingOrder="2"/>
    </xf>
    <xf numFmtId="0" fontId="5" fillId="0" borderId="7"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6" fillId="0" borderId="28" xfId="0" applyFont="1" applyBorder="1" applyAlignment="1">
      <alignment horizontal="right" vertical="center" readingOrder="2"/>
    </xf>
    <xf numFmtId="0" fontId="2" fillId="0" borderId="13" xfId="0" applyFont="1" applyBorder="1" applyAlignment="1">
      <alignment horizontal="center" vertical="center" wrapText="1" readingOrder="2"/>
    </xf>
    <xf numFmtId="0" fontId="3" fillId="0" borderId="8" xfId="0" applyFont="1" applyBorder="1" applyAlignment="1">
      <alignment horizontal="center" vertical="center" wrapText="1" readingOrder="2"/>
    </xf>
    <xf numFmtId="0" fontId="2" fillId="0" borderId="22" xfId="0" applyFont="1" applyBorder="1" applyAlignment="1">
      <alignment horizontal="center" vertical="center" wrapText="1" readingOrder="2"/>
    </xf>
    <xf numFmtId="0" fontId="2" fillId="0" borderId="19"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2" fillId="0" borderId="14" xfId="0" applyFont="1" applyBorder="1" applyAlignment="1">
      <alignment horizontal="center" vertical="center" wrapText="1" readingOrder="2"/>
    </xf>
    <xf numFmtId="0" fontId="2" fillId="0" borderId="14" xfId="0" applyFont="1" applyBorder="1" applyAlignment="1">
      <alignment horizontal="center" vertical="center"/>
    </xf>
    <xf numFmtId="0" fontId="2" fillId="0" borderId="7" xfId="0" applyFont="1" applyBorder="1" applyAlignment="1">
      <alignment horizontal="center" vertical="center" wrapText="1" readingOrder="2"/>
    </xf>
    <xf numFmtId="0" fontId="2" fillId="0" borderId="28" xfId="0" applyFont="1" applyBorder="1" applyAlignment="1">
      <alignment horizontal="right" vertical="center"/>
    </xf>
    <xf numFmtId="0" fontId="6" fillId="0" borderId="28" xfId="0" applyFont="1" applyBorder="1" applyAlignment="1">
      <alignment horizontal="right" vertical="center"/>
    </xf>
    <xf numFmtId="0" fontId="8" fillId="0" borderId="20" xfId="0" applyFont="1" applyBorder="1" applyAlignment="1">
      <alignment horizontal="center" vertical="center" wrapText="1" readingOrder="2"/>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11" fillId="0" borderId="7" xfId="0" applyFont="1" applyBorder="1" applyAlignment="1">
      <alignment horizontal="center" vertical="center" readingOrder="2"/>
    </xf>
    <xf numFmtId="0" fontId="11" fillId="0" borderId="19" xfId="0" applyFont="1" applyBorder="1" applyAlignment="1">
      <alignment horizontal="center" vertical="center" wrapText="1" readingOrder="2"/>
    </xf>
    <xf numFmtId="0" fontId="11" fillId="0" borderId="11" xfId="0" applyFont="1" applyBorder="1" applyAlignment="1">
      <alignment horizontal="center" vertical="center" wrapText="1" readingOrder="2"/>
    </xf>
    <xf numFmtId="0" fontId="11" fillId="0" borderId="20" xfId="0" applyFont="1" applyBorder="1" applyAlignment="1">
      <alignment horizontal="center" vertical="center" wrapText="1" readingOrder="2"/>
    </xf>
    <xf numFmtId="0" fontId="11" fillId="0" borderId="1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8" xfId="0" applyFont="1" applyBorder="1" applyAlignment="1">
      <alignment horizontal="center" vertical="center" wrapText="1"/>
    </xf>
    <xf numFmtId="0" fontId="5" fillId="2" borderId="10" xfId="0" applyFont="1" applyFill="1" applyBorder="1" applyAlignment="1">
      <alignment horizontal="left" vertical="center"/>
    </xf>
    <xf numFmtId="0" fontId="5" fillId="0" borderId="10" xfId="0" applyFont="1" applyBorder="1" applyAlignment="1">
      <alignment horizontal="left" vertical="center"/>
    </xf>
    <xf numFmtId="0" fontId="11" fillId="0" borderId="15" xfId="0" applyFont="1" applyBorder="1" applyAlignment="1">
      <alignment horizontal="center" vertical="center" readingOrder="2"/>
    </xf>
    <xf numFmtId="0" fontId="11" fillId="0" borderId="10" xfId="0" applyFont="1" applyBorder="1" applyAlignment="1">
      <alignment horizontal="center" vertical="center" readingOrder="2"/>
    </xf>
    <xf numFmtId="0" fontId="11" fillId="0" borderId="18" xfId="0" applyFont="1" applyBorder="1" applyAlignment="1">
      <alignment horizontal="center" vertical="center" wrapText="1" readingOrder="2"/>
    </xf>
    <xf numFmtId="0" fontId="5" fillId="0" borderId="9" xfId="0" applyFont="1" applyBorder="1" applyAlignment="1">
      <alignment horizontal="left" vertical="center"/>
    </xf>
    <xf numFmtId="0" fontId="9" fillId="0" borderId="8" xfId="0" applyFont="1" applyBorder="1" applyAlignment="1">
      <alignment vertical="center" wrapText="1" readingOrder="2"/>
    </xf>
    <xf numFmtId="164" fontId="5" fillId="0" borderId="23" xfId="0" applyNumberFormat="1" applyFont="1" applyBorder="1" applyAlignment="1">
      <alignment vertical="center" wrapText="1" readingOrder="2"/>
    </xf>
    <xf numFmtId="164" fontId="5" fillId="0" borderId="21" xfId="0" applyNumberFormat="1" applyFont="1" applyBorder="1" applyAlignment="1">
      <alignment vertical="center" wrapText="1" readingOrder="2"/>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5" fillId="0" borderId="20" xfId="0" applyFont="1" applyBorder="1" applyAlignment="1">
      <alignment horizontal="center" vertical="center" wrapText="1" readingOrder="2"/>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5" xfId="0" applyFont="1" applyBorder="1" applyAlignment="1">
      <alignment horizontal="center" vertical="center" wrapText="1" readingOrder="2"/>
    </xf>
    <xf numFmtId="0" fontId="5" fillId="0" borderId="10" xfId="0" applyFont="1" applyBorder="1" applyAlignment="1">
      <alignment horizontal="center" vertical="center" wrapText="1" readingOrder="2"/>
    </xf>
    <xf numFmtId="164" fontId="5" fillId="2" borderId="3" xfId="0" applyNumberFormat="1" applyFont="1" applyFill="1" applyBorder="1" applyAlignment="1">
      <alignment vertical="center" wrapText="1" readingOrder="2"/>
    </xf>
    <xf numFmtId="0" fontId="5" fillId="2" borderId="29" xfId="0" applyFont="1" applyFill="1" applyBorder="1" applyAlignment="1">
      <alignment horizontal="left" vertical="center"/>
    </xf>
    <xf numFmtId="0" fontId="5" fillId="0" borderId="29" xfId="0" applyFont="1" applyBorder="1" applyAlignment="1">
      <alignment vertical="center"/>
    </xf>
    <xf numFmtId="0" fontId="8" fillId="0" borderId="29" xfId="0" applyFont="1" applyBorder="1" applyAlignment="1">
      <alignment horizontal="left" vertical="center"/>
    </xf>
    <xf numFmtId="164" fontId="2" fillId="2" borderId="3" xfId="0" applyNumberFormat="1" applyFont="1" applyFill="1" applyBorder="1" applyAlignment="1">
      <alignment vertical="center" wrapText="1" readingOrder="2"/>
    </xf>
    <xf numFmtId="164" fontId="2" fillId="2" borderId="26" xfId="0" applyNumberFormat="1" applyFont="1" applyFill="1" applyBorder="1" applyAlignment="1">
      <alignment vertical="center" wrapText="1" readingOrder="2"/>
    </xf>
    <xf numFmtId="164" fontId="5" fillId="0" borderId="26" xfId="0" applyNumberFormat="1" applyFont="1" applyBorder="1" applyAlignment="1">
      <alignment horizontal="left" vertical="center" wrapText="1" readingOrder="2"/>
    </xf>
    <xf numFmtId="0" fontId="2" fillId="0" borderId="15" xfId="0" applyFont="1" applyBorder="1" applyAlignment="1">
      <alignment horizontal="center" vertical="center" wrapText="1" readingOrder="2"/>
    </xf>
    <xf numFmtId="0" fontId="2" fillId="0" borderId="12" xfId="0" applyFont="1" applyBorder="1" applyAlignment="1">
      <alignment horizontal="center" vertical="center" wrapText="1" readingOrder="2"/>
    </xf>
    <xf numFmtId="0" fontId="2" fillId="0" borderId="10"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2" fillId="0" borderId="20" xfId="0" applyFont="1" applyBorder="1" applyAlignment="1">
      <alignment horizontal="center" vertical="center" wrapText="1" readingOrder="2"/>
    </xf>
  </cellXfs>
  <cellStyles count="1">
    <cellStyle name="Normal" xfId="0" builtinId="0"/>
  </cellStyles>
  <dxfs count="0"/>
  <tableStyles count="0" defaultTableStyle="TableStyleMedium9" defaultPivotStyle="PivotStyleLight16"/>
  <colors>
    <mruColors>
      <color rgb="FF333300"/>
      <color rgb="FFCC3300"/>
      <color rgb="FF009900"/>
      <color rgb="FFCCCC00"/>
      <color rgb="FFCC00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2"/>
  <sheetViews>
    <sheetView rightToLeft="1" tabSelected="1" zoomScaleNormal="100" workbookViewId="0">
      <selection activeCell="C6" sqref="C6:F7"/>
    </sheetView>
  </sheetViews>
  <sheetFormatPr defaultColWidth="9.109375" defaultRowHeight="14.4"/>
  <cols>
    <col min="1" max="1" width="4.33203125" style="20" customWidth="1"/>
    <col min="2" max="2" width="12.88671875" style="20" customWidth="1"/>
    <col min="3" max="3" width="8.77734375" style="20" customWidth="1"/>
    <col min="4" max="4" width="10.109375" style="20" customWidth="1"/>
    <col min="5" max="5" width="9.109375" style="20" customWidth="1"/>
    <col min="6" max="6" width="9.77734375" style="20" customWidth="1"/>
    <col min="7" max="7" width="9.33203125" style="20" customWidth="1"/>
    <col min="8" max="9" width="9.88671875" style="20" customWidth="1"/>
    <col min="10" max="10" width="9.33203125" style="20" hidden="1" customWidth="1"/>
    <col min="11" max="11" width="0" style="20" hidden="1" customWidth="1"/>
    <col min="12" max="12" width="0.109375" style="20" hidden="1" customWidth="1"/>
    <col min="13" max="14" width="0" style="20" hidden="1" customWidth="1"/>
    <col min="15" max="16384" width="9.109375" style="20"/>
  </cols>
  <sheetData>
    <row r="3" spans="2:15" ht="15.6">
      <c r="B3" s="147"/>
      <c r="C3" s="147"/>
      <c r="D3" s="147"/>
      <c r="E3" s="147"/>
      <c r="F3" s="147"/>
    </row>
    <row r="4" spans="2:15" ht="36.75" customHeight="1">
      <c r="B4" s="147" t="s">
        <v>81</v>
      </c>
      <c r="C4" s="147"/>
      <c r="D4" s="147"/>
      <c r="E4" s="147"/>
      <c r="F4" s="147"/>
      <c r="G4" s="147"/>
      <c r="H4" s="147"/>
      <c r="I4" s="147"/>
      <c r="J4" s="147"/>
      <c r="M4" s="150"/>
      <c r="N4" s="150"/>
    </row>
    <row r="5" spans="2:15" ht="20.25" customHeight="1" thickBot="1">
      <c r="B5" s="151" t="s">
        <v>39</v>
      </c>
      <c r="C5" s="151"/>
      <c r="D5" s="3"/>
      <c r="E5" s="3"/>
      <c r="F5" s="3"/>
      <c r="G5" s="3"/>
      <c r="H5" s="3"/>
      <c r="I5" s="137"/>
      <c r="J5" s="137"/>
    </row>
    <row r="6" spans="2:15" ht="21" customHeight="1" thickTop="1">
      <c r="B6" s="152" t="s">
        <v>11</v>
      </c>
      <c r="C6" s="155" t="s">
        <v>22</v>
      </c>
      <c r="D6" s="156"/>
      <c r="E6" s="156"/>
      <c r="F6" s="152"/>
      <c r="G6" s="157" t="s">
        <v>13</v>
      </c>
      <c r="H6" s="155" t="s">
        <v>86</v>
      </c>
      <c r="I6" s="156"/>
      <c r="J6" s="161" t="s">
        <v>33</v>
      </c>
    </row>
    <row r="7" spans="2:15" ht="27" customHeight="1">
      <c r="B7" s="153"/>
      <c r="C7" s="159"/>
      <c r="D7" s="164"/>
      <c r="E7" s="164"/>
      <c r="F7" s="165"/>
      <c r="G7" s="158"/>
      <c r="H7" s="159" t="s">
        <v>0</v>
      </c>
      <c r="I7" s="160"/>
      <c r="J7" s="162"/>
    </row>
    <row r="8" spans="2:15" ht="73.5" customHeight="1" thickBot="1">
      <c r="B8" s="154"/>
      <c r="C8" s="14" t="s">
        <v>85</v>
      </c>
      <c r="D8" s="12" t="s">
        <v>84</v>
      </c>
      <c r="E8" s="12" t="s">
        <v>83</v>
      </c>
      <c r="F8" s="14" t="s">
        <v>82</v>
      </c>
      <c r="G8" s="217"/>
      <c r="H8" s="12" t="s">
        <v>85</v>
      </c>
      <c r="I8" s="12" t="s">
        <v>84</v>
      </c>
      <c r="J8" s="163"/>
      <c r="N8" s="13"/>
    </row>
    <row r="9" spans="2:15" ht="25.5" customHeight="1" thickTop="1">
      <c r="B9" s="6" t="s">
        <v>24</v>
      </c>
      <c r="C9" s="60">
        <v>26</v>
      </c>
      <c r="D9" s="61">
        <v>26</v>
      </c>
      <c r="E9" s="61">
        <v>0</v>
      </c>
      <c r="F9" s="69" t="s">
        <v>71</v>
      </c>
      <c r="G9" s="61">
        <v>2</v>
      </c>
      <c r="H9" s="63">
        <f>G9/C9*1000</f>
        <v>76.923076923076934</v>
      </c>
      <c r="I9" s="63">
        <f>G9/D9*1000</f>
        <v>76.923076923076934</v>
      </c>
      <c r="J9" s="64" t="s">
        <v>27</v>
      </c>
    </row>
    <row r="10" spans="2:15" ht="25.5" customHeight="1">
      <c r="B10" s="16" t="s">
        <v>25</v>
      </c>
      <c r="C10" s="45">
        <v>515160</v>
      </c>
      <c r="D10" s="45">
        <v>402375</v>
      </c>
      <c r="E10" s="45">
        <v>1414</v>
      </c>
      <c r="F10" s="45">
        <v>111371</v>
      </c>
      <c r="G10" s="45">
        <v>473064</v>
      </c>
      <c r="H10" s="63">
        <f>G10/C10*1000</f>
        <v>918.28558117866294</v>
      </c>
      <c r="I10" s="65">
        <f>G10/D10*1000</f>
        <v>1175.6794035414725</v>
      </c>
      <c r="J10" s="25" t="s">
        <v>28</v>
      </c>
      <c r="O10" s="8"/>
    </row>
    <row r="11" spans="2:15" ht="25.5" customHeight="1">
      <c r="B11" s="16" t="s">
        <v>26</v>
      </c>
      <c r="C11" s="34">
        <v>56392</v>
      </c>
      <c r="D11" s="34">
        <v>56133</v>
      </c>
      <c r="E11" s="34">
        <v>259</v>
      </c>
      <c r="F11" s="34">
        <v>0</v>
      </c>
      <c r="G11" s="34">
        <v>392348</v>
      </c>
      <c r="H11" s="63">
        <f>G11/C11*1000</f>
        <v>6957.5117037877717</v>
      </c>
      <c r="I11" s="65">
        <f>G11/D11*1000</f>
        <v>6989.6139525769158</v>
      </c>
      <c r="J11" s="25" t="s">
        <v>31</v>
      </c>
      <c r="O11" s="8"/>
    </row>
    <row r="12" spans="2:15" ht="10.5" customHeight="1">
      <c r="B12" s="5"/>
      <c r="C12" s="5"/>
      <c r="D12" s="5"/>
      <c r="E12" s="149"/>
      <c r="F12" s="149"/>
      <c r="G12" s="149"/>
      <c r="H12" s="149"/>
      <c r="I12" s="149"/>
      <c r="J12" s="149"/>
      <c r="O12" s="8"/>
    </row>
    <row r="13" spans="2:15">
      <c r="B13" s="1"/>
      <c r="C13" s="1"/>
      <c r="D13" s="1"/>
      <c r="E13" s="1"/>
      <c r="F13" s="1"/>
      <c r="G13" s="1"/>
      <c r="H13" s="1"/>
      <c r="I13" s="1"/>
    </row>
    <row r="14" spans="2:15">
      <c r="B14" s="1"/>
      <c r="C14" s="1"/>
      <c r="D14" s="1"/>
      <c r="E14" s="1"/>
      <c r="F14" s="1"/>
      <c r="G14" s="1"/>
      <c r="H14" s="1"/>
      <c r="I14" s="1"/>
      <c r="J14" s="20" t="s">
        <v>6</v>
      </c>
    </row>
    <row r="15" spans="2:15">
      <c r="B15" s="1"/>
      <c r="C15" s="1"/>
      <c r="D15" s="1"/>
      <c r="E15" s="1"/>
      <c r="F15" s="1"/>
      <c r="G15" s="1"/>
      <c r="H15" s="1"/>
      <c r="I15" s="1"/>
    </row>
    <row r="16" spans="2:15">
      <c r="B16" s="1"/>
      <c r="C16" s="1"/>
      <c r="D16" s="1"/>
      <c r="E16" s="1"/>
      <c r="F16" s="1"/>
      <c r="G16" s="148"/>
      <c r="H16" s="148"/>
      <c r="I16" s="148"/>
      <c r="J16" s="148"/>
      <c r="K16" s="10"/>
      <c r="L16" s="10"/>
      <c r="M16" s="10"/>
      <c r="N16" s="10"/>
      <c r="O16" s="10"/>
    </row>
    <row r="17" spans="2:19">
      <c r="B17" s="1"/>
      <c r="C17" s="1"/>
      <c r="D17" s="1"/>
      <c r="E17" s="1"/>
      <c r="F17" s="1"/>
      <c r="G17" s="1"/>
      <c r="H17" s="1"/>
      <c r="I17" s="1"/>
    </row>
    <row r="19" spans="2:19">
      <c r="M19" s="15"/>
      <c r="N19" s="15"/>
      <c r="O19" s="15"/>
      <c r="P19" s="15"/>
      <c r="Q19" s="15"/>
      <c r="R19" s="11"/>
      <c r="S19" s="11"/>
    </row>
    <row r="21" spans="2:19">
      <c r="L21" s="8"/>
      <c r="M21" s="15"/>
      <c r="N21" s="15"/>
      <c r="O21" s="15"/>
      <c r="P21" s="15"/>
      <c r="Q21" s="15"/>
    </row>
    <row r="22" spans="2:19">
      <c r="L22" s="8"/>
      <c r="M22" s="8"/>
      <c r="N22" s="8"/>
      <c r="O22" s="8"/>
      <c r="P22" s="8"/>
      <c r="Q22" s="8"/>
    </row>
  </sheetData>
  <mergeCells count="11">
    <mergeCell ref="B3:F3"/>
    <mergeCell ref="G16:J16"/>
    <mergeCell ref="B4:J4"/>
    <mergeCell ref="E12:J12"/>
    <mergeCell ref="M4:N4"/>
    <mergeCell ref="B5:C5"/>
    <mergeCell ref="B6:B8"/>
    <mergeCell ref="H6:I7"/>
    <mergeCell ref="J6:J8"/>
    <mergeCell ref="G6:G8"/>
    <mergeCell ref="C6:F7"/>
  </mergeCells>
  <printOptions horizontalCentered="1" verticalCentered="1"/>
  <pageMargins left="0.11811023622047245" right="0.11811023622047245" top="0.31496062992125984" bottom="0.9055118110236221" header="0.51181102362204722" footer="0.51181102362204722"/>
  <pageSetup orientation="landscape" r:id="rId1"/>
  <headerFooter>
    <oddFooter>&amp;L         &amp;C4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rightToLeft="1" zoomScaleNormal="100" zoomScaleSheetLayoutView="70" workbookViewId="0">
      <selection activeCell="G14" sqref="G14"/>
    </sheetView>
  </sheetViews>
  <sheetFormatPr defaultColWidth="9" defaultRowHeight="14.4"/>
  <cols>
    <col min="1" max="1" width="19" style="20" customWidth="1"/>
    <col min="2" max="2" width="11.33203125" style="20" customWidth="1"/>
    <col min="3" max="3" width="14.109375" style="20" customWidth="1"/>
    <col min="4" max="4" width="14.88671875" style="20" customWidth="1"/>
    <col min="5" max="5" width="12.88671875" style="20" customWidth="1"/>
    <col min="6" max="8" width="9" style="20"/>
    <col min="9" max="9" width="11.109375" style="20" customWidth="1"/>
    <col min="10" max="11" width="0" style="20" hidden="1" customWidth="1"/>
    <col min="12" max="12" width="0.109375" style="20" hidden="1" customWidth="1"/>
    <col min="13" max="14" width="0" style="20" hidden="1" customWidth="1"/>
    <col min="15" max="16384" width="9" style="20"/>
  </cols>
  <sheetData>
    <row r="1" spans="1:12" ht="33" customHeight="1">
      <c r="A1" s="168" t="s">
        <v>80</v>
      </c>
      <c r="B1" s="168"/>
      <c r="C1" s="168"/>
      <c r="D1" s="168"/>
      <c r="E1" s="168"/>
    </row>
    <row r="2" spans="1:12" ht="33" customHeight="1">
      <c r="A2" s="169"/>
      <c r="B2" s="169"/>
      <c r="C2" s="169"/>
      <c r="D2" s="169"/>
      <c r="E2" s="169"/>
    </row>
    <row r="3" spans="1:12" ht="16.5" customHeight="1" thickBot="1">
      <c r="A3" s="74" t="s">
        <v>54</v>
      </c>
      <c r="B3" s="75"/>
      <c r="C3" s="75"/>
      <c r="D3" s="76"/>
      <c r="E3" s="28"/>
    </row>
    <row r="4" spans="1:12" ht="18" customHeight="1" thickTop="1">
      <c r="A4" s="170" t="s">
        <v>11</v>
      </c>
      <c r="B4" s="218" t="s">
        <v>55</v>
      </c>
      <c r="C4" s="218" t="s">
        <v>24</v>
      </c>
      <c r="D4" s="218" t="s">
        <v>25</v>
      </c>
      <c r="E4" s="213" t="s">
        <v>26</v>
      </c>
      <c r="F4" s="8"/>
    </row>
    <row r="5" spans="1:12" ht="18" customHeight="1">
      <c r="A5" s="171"/>
      <c r="B5" s="219"/>
      <c r="C5" s="219"/>
      <c r="D5" s="219"/>
      <c r="E5" s="220"/>
      <c r="F5" s="9"/>
    </row>
    <row r="6" spans="1:12" ht="14.25" customHeight="1">
      <c r="A6" s="172" t="s">
        <v>56</v>
      </c>
      <c r="B6" s="79" t="s">
        <v>57</v>
      </c>
      <c r="C6" s="77">
        <v>33</v>
      </c>
      <c r="D6" s="80">
        <v>3781</v>
      </c>
      <c r="E6" s="81">
        <v>1070</v>
      </c>
    </row>
    <row r="7" spans="1:12" ht="13.5" customHeight="1">
      <c r="A7" s="173"/>
      <c r="B7" s="82" t="s">
        <v>58</v>
      </c>
      <c r="C7" s="80">
        <v>5</v>
      </c>
      <c r="D7" s="77">
        <v>2290</v>
      </c>
      <c r="E7" s="78">
        <v>245</v>
      </c>
    </row>
    <row r="8" spans="1:12" ht="12" customHeight="1">
      <c r="A8" s="173"/>
      <c r="B8" s="79" t="s">
        <v>59</v>
      </c>
      <c r="C8" s="77">
        <v>6.97</v>
      </c>
      <c r="D8" s="83">
        <v>3040</v>
      </c>
      <c r="E8" s="84">
        <v>317.61</v>
      </c>
    </row>
    <row r="9" spans="1:12" ht="12" customHeight="1">
      <c r="A9" s="173"/>
      <c r="B9" s="79" t="s">
        <v>60</v>
      </c>
      <c r="C9" s="85">
        <v>9.3000000000000007</v>
      </c>
      <c r="D9" s="33">
        <v>2228</v>
      </c>
      <c r="E9" s="84">
        <v>384</v>
      </c>
    </row>
    <row r="10" spans="1:12" ht="12" customHeight="1">
      <c r="A10" s="173"/>
      <c r="B10" s="82" t="s">
        <v>61</v>
      </c>
      <c r="C10" s="85">
        <v>1.32</v>
      </c>
      <c r="D10" s="33">
        <v>558</v>
      </c>
      <c r="E10" s="84">
        <v>246</v>
      </c>
      <c r="F10" s="35"/>
    </row>
    <row r="11" spans="1:12" ht="12" customHeight="1">
      <c r="A11" s="174"/>
      <c r="B11" s="79" t="s">
        <v>69</v>
      </c>
      <c r="C11" s="79">
        <v>0.3</v>
      </c>
      <c r="D11" s="144">
        <v>5151.6000000000004</v>
      </c>
      <c r="E11" s="145">
        <v>564</v>
      </c>
    </row>
    <row r="12" spans="1:12" ht="12" customHeight="1">
      <c r="A12" s="166" t="s">
        <v>62</v>
      </c>
      <c r="B12" s="79" t="s">
        <v>57</v>
      </c>
      <c r="C12" s="77">
        <v>14</v>
      </c>
      <c r="D12" s="31">
        <v>2893</v>
      </c>
      <c r="E12" s="81">
        <v>4023</v>
      </c>
      <c r="F12" s="35"/>
    </row>
    <row r="13" spans="1:12" ht="12" customHeight="1">
      <c r="A13" s="167"/>
      <c r="B13" s="82" t="s">
        <v>58</v>
      </c>
      <c r="C13" s="77">
        <v>0.75</v>
      </c>
      <c r="D13" s="31">
        <v>1823</v>
      </c>
      <c r="E13" s="86">
        <v>1629</v>
      </c>
    </row>
    <row r="14" spans="1:12" ht="12" customHeight="1">
      <c r="A14" s="167"/>
      <c r="B14" s="79" t="s">
        <v>59</v>
      </c>
      <c r="C14" s="77">
        <v>0.84</v>
      </c>
      <c r="D14" s="31">
        <v>2595</v>
      </c>
      <c r="E14" s="86">
        <v>1907</v>
      </c>
    </row>
    <row r="15" spans="1:12" ht="12" customHeight="1">
      <c r="A15" s="167"/>
      <c r="B15" s="79" t="s">
        <v>60</v>
      </c>
      <c r="C15" s="77">
        <v>0.86</v>
      </c>
      <c r="D15" s="33">
        <v>1853</v>
      </c>
      <c r="E15" s="87">
        <v>2668</v>
      </c>
      <c r="L15" s="15"/>
    </row>
    <row r="16" spans="1:12" ht="12" customHeight="1">
      <c r="A16" s="167"/>
      <c r="B16" s="79" t="s">
        <v>61</v>
      </c>
      <c r="C16" s="77">
        <v>0.37</v>
      </c>
      <c r="D16" s="33">
        <v>633</v>
      </c>
      <c r="E16" s="87">
        <v>1656</v>
      </c>
    </row>
    <row r="17" spans="1:7" ht="12" customHeight="1">
      <c r="A17" s="175"/>
      <c r="B17" s="79" t="s">
        <v>69</v>
      </c>
      <c r="C17" s="79">
        <v>0.02</v>
      </c>
      <c r="D17" s="144">
        <v>4732.2</v>
      </c>
      <c r="E17" s="145">
        <v>3923.5</v>
      </c>
    </row>
    <row r="18" spans="1:7" ht="12" customHeight="1">
      <c r="A18" s="166" t="s">
        <v>30</v>
      </c>
      <c r="B18" s="79" t="s">
        <v>57</v>
      </c>
      <c r="C18" s="77">
        <v>414.2</v>
      </c>
      <c r="D18" s="77">
        <v>765.2</v>
      </c>
      <c r="E18" s="89">
        <v>3761</v>
      </c>
    </row>
    <row r="19" spans="1:7" ht="12" customHeight="1">
      <c r="A19" s="167"/>
      <c r="B19" s="82" t="s">
        <v>58</v>
      </c>
      <c r="C19" s="90">
        <v>154</v>
      </c>
      <c r="D19" s="32">
        <v>796.1</v>
      </c>
      <c r="E19" s="88">
        <v>6652.9</v>
      </c>
      <c r="G19" s="19"/>
    </row>
    <row r="20" spans="1:7" ht="12" customHeight="1">
      <c r="A20" s="167"/>
      <c r="B20" s="79" t="s">
        <v>59</v>
      </c>
      <c r="C20" s="90">
        <v>120.5</v>
      </c>
      <c r="D20" s="77">
        <v>853.9</v>
      </c>
      <c r="E20" s="89">
        <v>5999.6</v>
      </c>
    </row>
    <row r="21" spans="1:7" ht="12" customHeight="1">
      <c r="A21" s="167"/>
      <c r="B21" s="79" t="s">
        <v>60</v>
      </c>
      <c r="C21" s="90">
        <v>93</v>
      </c>
      <c r="D21" s="77">
        <v>831.6</v>
      </c>
      <c r="E21" s="89">
        <v>6939.4</v>
      </c>
    </row>
    <row r="22" spans="1:7" ht="12" customHeight="1">
      <c r="A22" s="167"/>
      <c r="B22" s="79" t="s">
        <v>61</v>
      </c>
      <c r="C22" s="90">
        <v>280.3</v>
      </c>
      <c r="D22" s="77">
        <v>1133.8</v>
      </c>
      <c r="E22" s="89">
        <v>6744.4</v>
      </c>
    </row>
    <row r="23" spans="1:7" ht="12" customHeight="1">
      <c r="A23" s="175"/>
      <c r="B23" s="79" t="s">
        <v>69</v>
      </c>
      <c r="C23" s="79">
        <v>76.900000000000006</v>
      </c>
      <c r="D23" s="124">
        <v>918.3</v>
      </c>
      <c r="E23" s="91">
        <v>6957.5</v>
      </c>
    </row>
    <row r="24" spans="1:7">
      <c r="A24" s="176" t="s">
        <v>79</v>
      </c>
      <c r="B24" s="176"/>
      <c r="C24" s="176"/>
      <c r="D24" s="176"/>
      <c r="E24" s="176"/>
    </row>
    <row r="25" spans="1:7" ht="17.25" customHeight="1">
      <c r="A25" s="176"/>
      <c r="B25" s="176"/>
      <c r="C25" s="176"/>
      <c r="D25" s="176"/>
      <c r="E25" s="176"/>
    </row>
    <row r="26" spans="1:7" ht="13.5" customHeight="1">
      <c r="A26" s="178" t="s">
        <v>70</v>
      </c>
      <c r="B26" s="178"/>
      <c r="C26" s="178"/>
      <c r="D26" s="178"/>
      <c r="E26" s="123"/>
    </row>
    <row r="27" spans="1:7" ht="14.25" customHeight="1">
      <c r="A27" s="177"/>
      <c r="B27" s="177"/>
      <c r="C27" s="177"/>
      <c r="D27" s="177"/>
      <c r="E27" s="177"/>
      <c r="F27" s="73"/>
    </row>
  </sheetData>
  <mergeCells count="13">
    <mergeCell ref="A24:E25"/>
    <mergeCell ref="A27:E27"/>
    <mergeCell ref="A26:D26"/>
    <mergeCell ref="A12:A17"/>
    <mergeCell ref="A18:A23"/>
    <mergeCell ref="A1:E1"/>
    <mergeCell ref="A2:E2"/>
    <mergeCell ref="A4:A5"/>
    <mergeCell ref="A6:A11"/>
    <mergeCell ref="B4:B5"/>
    <mergeCell ref="C4:C5"/>
    <mergeCell ref="D4:D5"/>
    <mergeCell ref="E4:E5"/>
  </mergeCells>
  <printOptions horizontalCentered="1" verticalCentered="1"/>
  <pageMargins left="0.19685039370078741" right="0.19685039370078741" top="0.39370078740157483" bottom="0.39370078740157483" header="0.31496062992125984" footer="0.31496062992125984"/>
  <pageSetup paperSize="9" orientation="portrait" r:id="rId1"/>
  <headerFooter>
    <oddFooter>&amp;L          &amp;C5</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
  <sheetViews>
    <sheetView rightToLeft="1" zoomScale="118" zoomScaleNormal="118" workbookViewId="0">
      <selection activeCell="H13" sqref="H13"/>
    </sheetView>
  </sheetViews>
  <sheetFormatPr defaultColWidth="9.109375" defaultRowHeight="14.4"/>
  <cols>
    <col min="1" max="1" width="5.33203125" style="20" customWidth="1"/>
    <col min="2" max="2" width="7.33203125" style="2" customWidth="1"/>
    <col min="3" max="3" width="6.33203125" style="2" customWidth="1"/>
    <col min="4" max="4" width="9" style="2" customWidth="1"/>
    <col min="5" max="5" width="8.109375" style="2" customWidth="1"/>
    <col min="6" max="6" width="9.33203125" style="2" customWidth="1"/>
    <col min="7" max="7" width="9.109375" style="2" customWidth="1"/>
    <col min="8" max="8" width="8.77734375" style="2" customWidth="1"/>
    <col min="9" max="9" width="9.88671875" style="2" customWidth="1"/>
    <col min="10" max="10" width="13" style="20" hidden="1" customWidth="1"/>
    <col min="11" max="11" width="0" style="20" hidden="1" customWidth="1"/>
    <col min="12" max="12" width="0.109375" style="20" hidden="1" customWidth="1"/>
    <col min="13" max="14" width="9.109375" style="20" hidden="1" customWidth="1"/>
    <col min="15" max="16384" width="9.109375" style="20"/>
  </cols>
  <sheetData>
    <row r="1" spans="1:14" ht="42" customHeight="1">
      <c r="B1" s="179" t="s">
        <v>78</v>
      </c>
      <c r="C1" s="179"/>
      <c r="D1" s="179"/>
      <c r="E1" s="179"/>
      <c r="F1" s="179"/>
      <c r="G1" s="179"/>
      <c r="H1" s="179"/>
      <c r="I1" s="179"/>
      <c r="J1" s="179"/>
      <c r="K1" s="179"/>
      <c r="L1" s="179"/>
      <c r="M1" s="179"/>
      <c r="N1" s="179"/>
    </row>
    <row r="2" spans="1:14" ht="20.25" customHeight="1" thickBot="1">
      <c r="B2" s="62" t="s">
        <v>46</v>
      </c>
      <c r="C2" s="20"/>
      <c r="D2" s="20"/>
      <c r="E2" s="20"/>
      <c r="F2" s="20"/>
      <c r="G2" s="20"/>
      <c r="H2" s="20"/>
      <c r="I2" s="20"/>
      <c r="J2" s="4" t="s">
        <v>34</v>
      </c>
    </row>
    <row r="3" spans="1:14" ht="15.75" customHeight="1" thickTop="1">
      <c r="B3" s="182" t="s">
        <v>45</v>
      </c>
      <c r="C3" s="185" t="s">
        <v>21</v>
      </c>
      <c r="D3" s="186"/>
      <c r="E3" s="186"/>
      <c r="F3" s="182"/>
      <c r="G3" s="222" t="s">
        <v>13</v>
      </c>
      <c r="H3" s="187" t="s">
        <v>30</v>
      </c>
      <c r="I3" s="230"/>
      <c r="J3" s="225" t="s">
        <v>32</v>
      </c>
      <c r="K3" s="67"/>
      <c r="L3" s="67"/>
      <c r="M3" s="67"/>
      <c r="N3" s="67"/>
    </row>
    <row r="4" spans="1:14" ht="35.25" customHeight="1">
      <c r="B4" s="183"/>
      <c r="C4" s="188"/>
      <c r="D4" s="189"/>
      <c r="E4" s="189"/>
      <c r="F4" s="190"/>
      <c r="G4" s="223"/>
      <c r="H4" s="221"/>
      <c r="I4" s="231"/>
      <c r="J4" s="226"/>
      <c r="K4" s="8"/>
      <c r="L4" s="8"/>
      <c r="M4" s="8"/>
      <c r="N4" s="8"/>
    </row>
    <row r="5" spans="1:14" ht="71.25" customHeight="1" thickBot="1">
      <c r="B5" s="184"/>
      <c r="C5" s="29" t="s">
        <v>89</v>
      </c>
      <c r="D5" s="29" t="s">
        <v>90</v>
      </c>
      <c r="E5" s="29" t="s">
        <v>91</v>
      </c>
      <c r="F5" s="29" t="s">
        <v>82</v>
      </c>
      <c r="G5" s="224"/>
      <c r="H5" s="29" t="s">
        <v>88</v>
      </c>
      <c r="I5" s="232" t="s">
        <v>87</v>
      </c>
      <c r="J5" s="227"/>
      <c r="K5" s="8"/>
      <c r="L5" s="8"/>
      <c r="M5" s="8"/>
      <c r="N5" s="68"/>
    </row>
    <row r="6" spans="1:14" s="44" customFormat="1" ht="16.5" customHeight="1" thickTop="1">
      <c r="A6" s="59"/>
      <c r="B6" s="57" t="s">
        <v>10</v>
      </c>
      <c r="C6" s="49">
        <v>26</v>
      </c>
      <c r="D6" s="49">
        <v>26</v>
      </c>
      <c r="E6" s="141">
        <v>0</v>
      </c>
      <c r="F6" s="141">
        <v>0</v>
      </c>
      <c r="G6" s="49">
        <v>2</v>
      </c>
      <c r="H6" s="55">
        <f>G6/C6*1000</f>
        <v>76.923076923076934</v>
      </c>
      <c r="I6" s="56">
        <f>G6/D6*1000</f>
        <v>76.923076923076934</v>
      </c>
      <c r="J6" s="228" t="s">
        <v>50</v>
      </c>
      <c r="N6" s="48"/>
    </row>
    <row r="7" spans="1:14" ht="15" customHeight="1">
      <c r="A7" s="8"/>
      <c r="B7" s="58" t="s">
        <v>1</v>
      </c>
      <c r="C7" s="49">
        <v>26</v>
      </c>
      <c r="D7" s="49">
        <v>26</v>
      </c>
      <c r="E7" s="141">
        <v>0</v>
      </c>
      <c r="F7" s="34">
        <v>0</v>
      </c>
      <c r="G7" s="49">
        <v>2</v>
      </c>
      <c r="H7" s="55">
        <f>G7/C7*1000</f>
        <v>76.923076923076934</v>
      </c>
      <c r="I7" s="56">
        <f>G7/D7*1000</f>
        <v>76.923076923076934</v>
      </c>
      <c r="J7" s="229" t="s">
        <v>12</v>
      </c>
    </row>
    <row r="8" spans="1:14" ht="15" customHeight="1">
      <c r="B8" s="21"/>
      <c r="C8" s="22"/>
      <c r="D8" s="22"/>
      <c r="E8" s="36"/>
      <c r="F8" s="21"/>
      <c r="G8" s="22"/>
      <c r="H8" s="11"/>
      <c r="I8" s="11"/>
      <c r="J8" s="23"/>
    </row>
    <row r="9" spans="1:14" ht="15" customHeight="1">
      <c r="B9" s="21"/>
      <c r="C9" s="22"/>
      <c r="D9" s="22"/>
      <c r="E9" s="22"/>
      <c r="F9" s="15"/>
      <c r="G9" s="22"/>
      <c r="H9" s="11"/>
      <c r="I9" s="11"/>
      <c r="J9" s="40"/>
    </row>
    <row r="10" spans="1:14" ht="15" customHeight="1">
      <c r="B10" s="21"/>
      <c r="C10" s="30"/>
      <c r="D10" s="180"/>
      <c r="E10" s="180"/>
      <c r="F10" s="191"/>
      <c r="G10" s="180"/>
      <c r="H10" s="180"/>
      <c r="I10" s="30"/>
      <c r="J10" s="26"/>
    </row>
    <row r="11" spans="1:14" ht="15" customHeight="1">
      <c r="B11" s="21"/>
      <c r="C11" s="180"/>
      <c r="D11" s="180"/>
      <c r="E11" s="180"/>
      <c r="F11" s="180"/>
      <c r="G11" s="180"/>
      <c r="H11" s="180"/>
      <c r="I11" s="180"/>
      <c r="J11" s="26"/>
    </row>
    <row r="12" spans="1:14" ht="15" customHeight="1">
      <c r="B12" s="181"/>
      <c r="C12" s="181"/>
      <c r="D12" s="181"/>
      <c r="E12" s="181"/>
      <c r="F12" s="181"/>
      <c r="G12" s="181"/>
      <c r="H12" s="181"/>
      <c r="I12" s="181"/>
      <c r="J12" s="23"/>
    </row>
    <row r="13" spans="1:14" ht="15" customHeight="1">
      <c r="B13" s="21"/>
      <c r="C13" s="22"/>
      <c r="D13" s="22"/>
      <c r="E13" s="22"/>
      <c r="F13" s="15"/>
      <c r="G13" s="22"/>
      <c r="H13" s="11"/>
      <c r="I13" s="11"/>
      <c r="J13" s="23"/>
    </row>
    <row r="14" spans="1:14" ht="14.25" customHeight="1"/>
    <row r="18" spans="9:9">
      <c r="I18" s="27"/>
    </row>
  </sheetData>
  <mergeCells count="9">
    <mergeCell ref="B1:N1"/>
    <mergeCell ref="C11:I11"/>
    <mergeCell ref="B12:I12"/>
    <mergeCell ref="B3:B5"/>
    <mergeCell ref="J3:J5"/>
    <mergeCell ref="D10:H10"/>
    <mergeCell ref="H3:I4"/>
    <mergeCell ref="G3:G5"/>
    <mergeCell ref="C3:F4"/>
  </mergeCells>
  <printOptions horizontalCentered="1" verticalCentered="1"/>
  <pageMargins left="0.19685039370078741" right="0.19685039370078741" top="0.39370078740157483" bottom="0.39370078740157483" header="0.31496062992125984" footer="0.31496062992125984"/>
  <pageSetup paperSize="9" scale="97" orientation="landscape" r:id="rId1"/>
  <headerFooter>
    <oddFooter xml:space="preserve">&amp;C10&amp;R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T23"/>
  <sheetViews>
    <sheetView rightToLeft="1" zoomScale="98" zoomScaleNormal="98" workbookViewId="0">
      <selection activeCell="Q16" sqref="Q16"/>
    </sheetView>
  </sheetViews>
  <sheetFormatPr defaultColWidth="9.109375" defaultRowHeight="14.4"/>
  <cols>
    <col min="1" max="1" width="3" style="20" customWidth="1"/>
    <col min="2" max="2" width="8.77734375" style="20" customWidth="1"/>
    <col min="3" max="3" width="9.77734375" style="20" customWidth="1"/>
    <col min="4" max="4" width="9.109375" style="20"/>
    <col min="5" max="6" width="8.33203125" style="20" customWidth="1"/>
    <col min="7" max="7" width="10.33203125" style="20" customWidth="1"/>
    <col min="8" max="8" width="7.6640625" style="20" customWidth="1"/>
    <col min="9" max="9" width="8.77734375" style="20" customWidth="1"/>
    <col min="10" max="10" width="12" style="20" hidden="1" customWidth="1"/>
    <col min="11" max="11" width="0" style="20" hidden="1" customWidth="1"/>
    <col min="12" max="12" width="0.109375" style="20" hidden="1" customWidth="1"/>
    <col min="13" max="14" width="0" style="20" hidden="1" customWidth="1"/>
    <col min="15" max="16384" width="9.109375" style="20"/>
  </cols>
  <sheetData>
    <row r="2" spans="2:20" ht="29.25" customHeight="1">
      <c r="B2" s="179" t="s">
        <v>77</v>
      </c>
      <c r="C2" s="179"/>
      <c r="D2" s="179"/>
      <c r="E2" s="179"/>
      <c r="F2" s="179"/>
      <c r="G2" s="179"/>
      <c r="H2" s="179"/>
      <c r="I2" s="179"/>
      <c r="J2" s="179"/>
      <c r="K2" s="179"/>
      <c r="L2" s="179"/>
      <c r="M2" s="179"/>
      <c r="N2" s="179"/>
    </row>
    <row r="3" spans="2:20" ht="17.25" customHeight="1" thickBot="1">
      <c r="B3" s="66" t="s">
        <v>44</v>
      </c>
      <c r="C3" s="66"/>
      <c r="D3" s="66"/>
      <c r="E3" s="66"/>
      <c r="F3" s="66"/>
      <c r="G3" s="66"/>
      <c r="H3" s="66"/>
      <c r="I3" s="66"/>
      <c r="J3" s="7" t="s">
        <v>35</v>
      </c>
    </row>
    <row r="4" spans="2:20" ht="32.25" customHeight="1" thickTop="1">
      <c r="B4" s="192" t="s">
        <v>2</v>
      </c>
      <c r="C4" s="155" t="s">
        <v>21</v>
      </c>
      <c r="D4" s="156"/>
      <c r="E4" s="156"/>
      <c r="F4" s="152"/>
      <c r="G4" s="157" t="s">
        <v>13</v>
      </c>
      <c r="H4" s="155" t="s">
        <v>30</v>
      </c>
      <c r="I4" s="156"/>
      <c r="J4" s="237" t="s">
        <v>32</v>
      </c>
      <c r="K4" s="67"/>
      <c r="L4" s="67"/>
      <c r="M4" s="67"/>
      <c r="N4" s="67"/>
    </row>
    <row r="5" spans="2:20" ht="27.75" customHeight="1">
      <c r="B5" s="193"/>
      <c r="C5" s="159"/>
      <c r="D5" s="164"/>
      <c r="E5" s="164"/>
      <c r="F5" s="165"/>
      <c r="G5" s="158"/>
      <c r="H5" s="159"/>
      <c r="I5" s="164"/>
      <c r="J5" s="238"/>
      <c r="K5" s="8"/>
      <c r="L5" s="8"/>
      <c r="M5" s="8"/>
      <c r="N5" s="8"/>
    </row>
    <row r="6" spans="2:20" ht="78.75" customHeight="1" thickBot="1">
      <c r="B6" s="194"/>
      <c r="C6" s="14" t="s">
        <v>89</v>
      </c>
      <c r="D6" s="14" t="s">
        <v>84</v>
      </c>
      <c r="E6" s="14" t="s">
        <v>91</v>
      </c>
      <c r="F6" s="14" t="s">
        <v>93</v>
      </c>
      <c r="G6" s="217"/>
      <c r="H6" s="14" t="s">
        <v>92</v>
      </c>
      <c r="I6" s="12" t="s">
        <v>87</v>
      </c>
      <c r="J6" s="195"/>
      <c r="K6" s="8"/>
      <c r="L6" s="8"/>
      <c r="M6" s="8"/>
      <c r="N6" s="8"/>
    </row>
    <row r="7" spans="2:20" ht="18" customHeight="1" thickTop="1">
      <c r="B7" s="131" t="s">
        <v>65</v>
      </c>
      <c r="C7" s="111">
        <v>3290</v>
      </c>
      <c r="D7" s="111">
        <v>3248</v>
      </c>
      <c r="E7" s="111">
        <v>0</v>
      </c>
      <c r="F7" s="132">
        <v>42</v>
      </c>
      <c r="G7" s="111">
        <v>6172</v>
      </c>
      <c r="H7" s="235">
        <f>G7/C7*1000</f>
        <v>1875.9878419452887</v>
      </c>
      <c r="I7" s="236">
        <f>G7/D7*1000</f>
        <v>1900.2463054187192</v>
      </c>
      <c r="J7" s="25" t="s">
        <v>41</v>
      </c>
      <c r="K7" s="116"/>
      <c r="L7" s="116"/>
      <c r="M7" s="116"/>
      <c r="N7" s="116"/>
      <c r="T7" s="35"/>
    </row>
    <row r="8" spans="2:20">
      <c r="B8" s="105" t="s">
        <v>66</v>
      </c>
      <c r="C8" s="47">
        <f>D8+E8+F8</f>
        <v>111454</v>
      </c>
      <c r="D8" s="34">
        <v>111350</v>
      </c>
      <c r="E8" s="45">
        <v>16</v>
      </c>
      <c r="F8" s="45">
        <v>88</v>
      </c>
      <c r="G8" s="34">
        <v>203060</v>
      </c>
      <c r="H8" s="50">
        <f>G8/C8*1000</f>
        <v>1821.9175624024263</v>
      </c>
      <c r="I8" s="65">
        <f>G8/D8*1000</f>
        <v>1823.6192186798382</v>
      </c>
      <c r="J8" s="25" t="s">
        <v>14</v>
      </c>
      <c r="K8" s="116"/>
      <c r="L8" s="116"/>
      <c r="M8" s="116"/>
      <c r="N8" s="116"/>
    </row>
    <row r="9" spans="2:20">
      <c r="B9" s="105" t="s">
        <v>67</v>
      </c>
      <c r="C9" s="47">
        <v>30882</v>
      </c>
      <c r="D9" s="34">
        <v>25810</v>
      </c>
      <c r="E9" s="45">
        <v>0</v>
      </c>
      <c r="F9" s="45">
        <v>5072</v>
      </c>
      <c r="G9" s="34">
        <v>18404</v>
      </c>
      <c r="H9" s="50">
        <f t="shared" ref="H9:H17" si="0">G9/C9*1000</f>
        <v>595.94585842885829</v>
      </c>
      <c r="I9" s="65">
        <f t="shared" ref="I9:I17" si="1">G9/D9*1000</f>
        <v>713.05695466873306</v>
      </c>
      <c r="J9" s="25" t="s">
        <v>50</v>
      </c>
      <c r="K9" s="116"/>
      <c r="L9" s="116"/>
      <c r="M9" s="116"/>
      <c r="N9" s="116"/>
    </row>
    <row r="10" spans="2:20">
      <c r="B10" s="105" t="s">
        <v>52</v>
      </c>
      <c r="C10" s="133">
        <v>43163</v>
      </c>
      <c r="D10" s="133">
        <v>41932</v>
      </c>
      <c r="E10" s="134">
        <v>945</v>
      </c>
      <c r="F10" s="134">
        <v>286</v>
      </c>
      <c r="G10" s="133">
        <v>32010</v>
      </c>
      <c r="H10" s="50">
        <f t="shared" si="0"/>
        <v>741.60739522276015</v>
      </c>
      <c r="I10" s="65">
        <f t="shared" si="1"/>
        <v>763.37880377754459</v>
      </c>
      <c r="J10" s="25" t="s">
        <v>15</v>
      </c>
      <c r="K10" s="116"/>
      <c r="L10" s="116"/>
      <c r="M10" s="116"/>
      <c r="N10" s="116"/>
    </row>
    <row r="11" spans="2:20">
      <c r="B11" s="105" t="s">
        <v>9</v>
      </c>
      <c r="C11" s="34">
        <v>32562</v>
      </c>
      <c r="D11" s="34">
        <v>32388</v>
      </c>
      <c r="E11" s="45">
        <v>166</v>
      </c>
      <c r="F11" s="45">
        <v>8</v>
      </c>
      <c r="G11" s="34">
        <v>27040</v>
      </c>
      <c r="H11" s="50">
        <f>G11/C11*1000</f>
        <v>830.41582212394815</v>
      </c>
      <c r="I11" s="65">
        <f>G11/D11*1000</f>
        <v>834.87711498085719</v>
      </c>
      <c r="J11" s="25" t="s">
        <v>40</v>
      </c>
      <c r="K11" s="116"/>
      <c r="L11" s="116"/>
      <c r="M11" s="116"/>
      <c r="N11" s="116"/>
    </row>
    <row r="12" spans="2:20">
      <c r="B12" s="105" t="s">
        <v>3</v>
      </c>
      <c r="C12" s="34">
        <v>102672</v>
      </c>
      <c r="D12" s="34">
        <v>102629</v>
      </c>
      <c r="E12" s="45">
        <v>26</v>
      </c>
      <c r="F12" s="45">
        <v>17</v>
      </c>
      <c r="G12" s="34">
        <v>112406</v>
      </c>
      <c r="H12" s="50">
        <f>G12/C12*1000</f>
        <v>1094.8067632850243</v>
      </c>
      <c r="I12" s="65">
        <f>G12/D12*1000</f>
        <v>1095.2654707733682</v>
      </c>
      <c r="J12" s="25" t="s">
        <v>16</v>
      </c>
      <c r="K12" s="116"/>
      <c r="L12" s="116"/>
      <c r="M12" s="116"/>
      <c r="N12" s="116"/>
    </row>
    <row r="13" spans="2:20">
      <c r="B13" s="105" t="s">
        <v>29</v>
      </c>
      <c r="C13" s="34">
        <v>3213</v>
      </c>
      <c r="D13" s="34">
        <v>2988</v>
      </c>
      <c r="E13" s="45">
        <v>184</v>
      </c>
      <c r="F13" s="45">
        <v>41</v>
      </c>
      <c r="G13" s="34">
        <v>3251</v>
      </c>
      <c r="H13" s="50">
        <f t="shared" si="0"/>
        <v>1011.8269530034236</v>
      </c>
      <c r="I13" s="65">
        <f t="shared" si="1"/>
        <v>1088.0187416331994</v>
      </c>
      <c r="J13" s="25" t="s">
        <v>17</v>
      </c>
      <c r="K13" s="116"/>
      <c r="L13" s="116"/>
      <c r="M13" s="116"/>
      <c r="N13" s="135"/>
    </row>
    <row r="14" spans="2:20" ht="16.95" customHeight="1">
      <c r="B14" s="105" t="s">
        <v>10</v>
      </c>
      <c r="C14" s="34">
        <f>D14+F14</f>
        <v>38704</v>
      </c>
      <c r="D14" s="34">
        <v>37151</v>
      </c>
      <c r="E14" s="45">
        <v>0</v>
      </c>
      <c r="F14" s="45">
        <v>1553</v>
      </c>
      <c r="G14" s="34">
        <v>22936</v>
      </c>
      <c r="H14" s="50">
        <f>G14/C14*1000</f>
        <v>592.60024803637873</v>
      </c>
      <c r="I14" s="65">
        <f>G14/D14*1000</f>
        <v>617.37234529353179</v>
      </c>
      <c r="J14" s="25" t="s">
        <v>51</v>
      </c>
      <c r="K14" s="116"/>
      <c r="L14" s="116"/>
      <c r="M14" s="116"/>
      <c r="N14" s="135"/>
    </row>
    <row r="15" spans="2:20" ht="16.5" customHeight="1">
      <c r="B15" s="105" t="s">
        <v>53</v>
      </c>
      <c r="C15" s="34">
        <f>D15+E15+F15</f>
        <v>21161</v>
      </c>
      <c r="D15" s="34">
        <v>20898</v>
      </c>
      <c r="E15" s="45">
        <v>35</v>
      </c>
      <c r="F15" s="45">
        <v>228</v>
      </c>
      <c r="G15" s="34">
        <v>29364</v>
      </c>
      <c r="H15" s="50">
        <f>G15/C15*1000</f>
        <v>1387.6470866216152</v>
      </c>
      <c r="I15" s="65">
        <f>G15/D15*1000</f>
        <v>1405.1105368934827</v>
      </c>
      <c r="J15" s="25" t="s">
        <v>18</v>
      </c>
      <c r="K15" s="116"/>
      <c r="L15" s="116"/>
      <c r="M15" s="116"/>
      <c r="N15" s="135"/>
    </row>
    <row r="16" spans="2:20">
      <c r="B16" s="105" t="s">
        <v>7</v>
      </c>
      <c r="C16" s="133">
        <v>333</v>
      </c>
      <c r="D16" s="133">
        <v>333</v>
      </c>
      <c r="E16" s="134">
        <v>0</v>
      </c>
      <c r="F16" s="134">
        <v>0</v>
      </c>
      <c r="G16" s="133">
        <v>142</v>
      </c>
      <c r="H16" s="50">
        <f t="shared" si="0"/>
        <v>426.42642642642642</v>
      </c>
      <c r="I16" s="65">
        <f t="shared" si="1"/>
        <v>426.42642642642642</v>
      </c>
      <c r="J16" s="25" t="s">
        <v>19</v>
      </c>
      <c r="K16" s="116"/>
      <c r="L16" s="116"/>
      <c r="M16" s="116"/>
      <c r="N16" s="135"/>
    </row>
    <row r="17" spans="2:14">
      <c r="B17" s="105" t="s">
        <v>8</v>
      </c>
      <c r="C17" s="133">
        <v>5960</v>
      </c>
      <c r="D17" s="133">
        <v>5960</v>
      </c>
      <c r="E17" s="134">
        <v>0</v>
      </c>
      <c r="F17" s="134">
        <v>0</v>
      </c>
      <c r="G17" s="133">
        <v>3937</v>
      </c>
      <c r="H17" s="50">
        <f t="shared" si="0"/>
        <v>660.57046979865777</v>
      </c>
      <c r="I17" s="65">
        <f t="shared" si="1"/>
        <v>660.57046979865777</v>
      </c>
      <c r="J17" s="25" t="s">
        <v>20</v>
      </c>
      <c r="K17" s="116"/>
      <c r="L17" s="116"/>
      <c r="M17" s="116"/>
      <c r="N17" s="135"/>
    </row>
    <row r="18" spans="2:14">
      <c r="B18" s="105" t="s">
        <v>4</v>
      </c>
      <c r="C18" s="34">
        <v>378</v>
      </c>
      <c r="D18" s="34">
        <v>378</v>
      </c>
      <c r="E18" s="134">
        <v>0</v>
      </c>
      <c r="F18" s="134">
        <v>0</v>
      </c>
      <c r="G18" s="34">
        <v>120</v>
      </c>
      <c r="H18" s="50">
        <f>G18/C18*1000</f>
        <v>317.46031746031747</v>
      </c>
      <c r="I18" s="65">
        <f>G18/D18*1000</f>
        <v>317.46031746031747</v>
      </c>
      <c r="J18" s="25" t="s">
        <v>42</v>
      </c>
      <c r="K18" s="116"/>
      <c r="L18" s="116"/>
      <c r="M18" s="116"/>
      <c r="N18" s="135"/>
    </row>
    <row r="19" spans="2:14">
      <c r="B19" s="106" t="s">
        <v>63</v>
      </c>
      <c r="C19" s="34">
        <v>16</v>
      </c>
      <c r="D19" s="34">
        <v>0</v>
      </c>
      <c r="E19" s="134">
        <v>2</v>
      </c>
      <c r="F19" s="134">
        <v>14</v>
      </c>
      <c r="G19" s="34">
        <v>0</v>
      </c>
      <c r="H19" s="50">
        <v>0</v>
      </c>
      <c r="I19" s="65">
        <v>0</v>
      </c>
      <c r="J19" s="233" t="s">
        <v>12</v>
      </c>
      <c r="K19" s="116"/>
      <c r="L19" s="116"/>
      <c r="M19" s="116"/>
      <c r="N19" s="116"/>
    </row>
    <row r="20" spans="2:14">
      <c r="B20" s="105" t="s">
        <v>5</v>
      </c>
      <c r="C20" s="34">
        <f>D20+E20+F20</f>
        <v>120023</v>
      </c>
      <c r="D20" s="34">
        <v>17310</v>
      </c>
      <c r="E20" s="45">
        <v>40</v>
      </c>
      <c r="F20" s="45">
        <v>102673</v>
      </c>
      <c r="G20" s="34">
        <v>14222</v>
      </c>
      <c r="H20" s="50">
        <f>G20/C20*1000</f>
        <v>118.49395532522932</v>
      </c>
      <c r="I20" s="65">
        <f>G20/D20*1000</f>
        <v>821.60600808781044</v>
      </c>
      <c r="J20" s="234"/>
      <c r="K20" s="115"/>
      <c r="L20" s="115"/>
      <c r="M20" s="115"/>
      <c r="N20" s="115"/>
    </row>
    <row r="21" spans="2:14">
      <c r="B21" s="105" t="s">
        <v>64</v>
      </c>
      <c r="C21" s="47">
        <v>1349</v>
      </c>
      <c r="D21" s="47">
        <v>0</v>
      </c>
      <c r="E21" s="34">
        <v>0</v>
      </c>
      <c r="F21" s="34">
        <v>1349</v>
      </c>
      <c r="G21" s="47">
        <v>0</v>
      </c>
      <c r="H21" s="50">
        <v>0</v>
      </c>
      <c r="I21" s="65">
        <v>0</v>
      </c>
      <c r="J21" s="234"/>
      <c r="K21" s="115"/>
      <c r="L21" s="115"/>
      <c r="M21" s="115"/>
      <c r="N21" s="115"/>
    </row>
    <row r="22" spans="2:14" ht="15.75" customHeight="1">
      <c r="B22" s="105" t="s">
        <v>1</v>
      </c>
      <c r="C22" s="34">
        <f>SUM(C7:C21)</f>
        <v>515160</v>
      </c>
      <c r="D22" s="34">
        <f>SUM(D7:D21)</f>
        <v>402375</v>
      </c>
      <c r="E22" s="45">
        <f>SUM(E8:E21)</f>
        <v>1414</v>
      </c>
      <c r="F22" s="45">
        <f>SUM(F7:F21)</f>
        <v>111371</v>
      </c>
      <c r="G22" s="34">
        <f>SUM(G7:G21)</f>
        <v>473064</v>
      </c>
      <c r="H22" s="50">
        <f>G22/C22*1000</f>
        <v>918.28558117866294</v>
      </c>
      <c r="I22" s="65">
        <f>G22/D22*1000</f>
        <v>1175.6794035414725</v>
      </c>
      <c r="J22" s="107"/>
      <c r="K22" s="136"/>
      <c r="L22" s="136"/>
      <c r="M22" s="136"/>
      <c r="N22" s="136"/>
    </row>
    <row r="23" spans="2:14" ht="18" customHeight="1">
      <c r="B23" s="196" t="s">
        <v>68</v>
      </c>
      <c r="C23" s="196"/>
      <c r="D23" s="196"/>
      <c r="E23" s="196"/>
      <c r="F23" s="72"/>
      <c r="G23" s="72"/>
      <c r="H23" s="72"/>
      <c r="I23" s="72"/>
      <c r="J23" s="72"/>
    </row>
  </sheetData>
  <mergeCells count="7">
    <mergeCell ref="C4:F5"/>
    <mergeCell ref="H4:I5"/>
    <mergeCell ref="B2:N2"/>
    <mergeCell ref="B4:B6"/>
    <mergeCell ref="J4:J6"/>
    <mergeCell ref="B23:E23"/>
    <mergeCell ref="G4:G6"/>
  </mergeCells>
  <printOptions horizontalCentered="1" verticalCentered="1"/>
  <pageMargins left="0.19685039370078741" right="0.19685039370078741" top="0.39370078740157483" bottom="0.39370078740157483" header="0.31496062992125984" footer="0.31496062992125984"/>
  <pageSetup paperSize="9" orientation="portrait" r:id="rId1"/>
  <headerFooter>
    <oddFooter xml:space="preserve">&amp;C11&amp;R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34"/>
  <sheetViews>
    <sheetView rightToLeft="1" topLeftCell="A16" zoomScaleNormal="100" workbookViewId="0">
      <selection activeCell="N27" sqref="N27"/>
    </sheetView>
  </sheetViews>
  <sheetFormatPr defaultColWidth="9.109375" defaultRowHeight="14.4"/>
  <cols>
    <col min="1" max="1" width="9.5546875" style="20" customWidth="1"/>
    <col min="2" max="2" width="8" style="20" customWidth="1"/>
    <col min="3" max="3" width="10.33203125" style="20" customWidth="1"/>
    <col min="4" max="4" width="9.109375" style="20" customWidth="1"/>
    <col min="5" max="5" width="9.77734375" style="20" customWidth="1"/>
    <col min="6" max="6" width="9.6640625" style="20" customWidth="1"/>
    <col min="7" max="7" width="7.88671875" style="20" customWidth="1"/>
    <col min="8" max="8" width="8.77734375" style="20" customWidth="1"/>
    <col min="9" max="9" width="11.88671875" style="20" hidden="1" customWidth="1"/>
    <col min="10" max="10" width="0" style="20" hidden="1" customWidth="1"/>
    <col min="11" max="11" width="0.109375" style="20" hidden="1" customWidth="1"/>
    <col min="12" max="16384" width="9.109375" style="20"/>
  </cols>
  <sheetData>
    <row r="2" spans="1:11" ht="29.25" customHeight="1">
      <c r="A2" s="197" t="s">
        <v>75</v>
      </c>
      <c r="B2" s="197"/>
      <c r="C2" s="197"/>
      <c r="D2" s="197"/>
      <c r="E2" s="197"/>
      <c r="F2" s="197"/>
      <c r="G2" s="197"/>
      <c r="H2" s="197"/>
      <c r="I2" s="197"/>
      <c r="J2" s="197"/>
      <c r="K2" s="197"/>
    </row>
    <row r="3" spans="1:11" ht="17.25" customHeight="1" thickBot="1">
      <c r="A3" s="120" t="s">
        <v>47</v>
      </c>
      <c r="B3" s="120"/>
      <c r="C3" s="121"/>
      <c r="D3" s="121"/>
      <c r="E3" s="121"/>
      <c r="F3" s="121"/>
      <c r="G3" s="121"/>
      <c r="H3" s="121"/>
      <c r="I3" s="120" t="s">
        <v>23</v>
      </c>
      <c r="J3" s="122"/>
      <c r="K3" s="122"/>
    </row>
    <row r="4" spans="1:11" ht="30" customHeight="1" thickTop="1">
      <c r="A4" s="198" t="s">
        <v>45</v>
      </c>
      <c r="B4" s="201" t="s">
        <v>21</v>
      </c>
      <c r="C4" s="243"/>
      <c r="D4" s="243"/>
      <c r="E4" s="203"/>
      <c r="F4" s="200" t="s">
        <v>13</v>
      </c>
      <c r="G4" s="201" t="s">
        <v>30</v>
      </c>
      <c r="H4" s="243"/>
      <c r="I4" s="240" t="s">
        <v>32</v>
      </c>
      <c r="J4" s="125"/>
      <c r="K4" s="125"/>
    </row>
    <row r="5" spans="1:11" ht="29.25" customHeight="1">
      <c r="A5" s="198"/>
      <c r="B5" s="204"/>
      <c r="C5" s="244"/>
      <c r="D5" s="244"/>
      <c r="E5" s="205"/>
      <c r="F5" s="202"/>
      <c r="G5" s="204"/>
      <c r="H5" s="244"/>
      <c r="I5" s="241"/>
      <c r="J5" s="126"/>
      <c r="K5" s="126"/>
    </row>
    <row r="6" spans="1:11" ht="70.5" customHeight="1" thickBot="1">
      <c r="A6" s="199"/>
      <c r="B6" s="127" t="s">
        <v>89</v>
      </c>
      <c r="C6" s="127" t="s">
        <v>90</v>
      </c>
      <c r="D6" s="128" t="s">
        <v>91</v>
      </c>
      <c r="E6" s="129" t="s">
        <v>82</v>
      </c>
      <c r="F6" s="239"/>
      <c r="G6" s="130" t="s">
        <v>95</v>
      </c>
      <c r="H6" s="129" t="s">
        <v>94</v>
      </c>
      <c r="I6" s="242"/>
      <c r="J6" s="126"/>
      <c r="K6" s="126"/>
    </row>
    <row r="7" spans="1:11" ht="15" thickTop="1">
      <c r="A7" s="146" t="s">
        <v>66</v>
      </c>
      <c r="B7" s="31">
        <v>208</v>
      </c>
      <c r="C7" s="31">
        <v>104</v>
      </c>
      <c r="D7" s="45">
        <v>16</v>
      </c>
      <c r="E7" s="41">
        <v>88</v>
      </c>
      <c r="F7" s="34">
        <v>64</v>
      </c>
      <c r="G7" s="46">
        <f>F7/B7*1000</f>
        <v>307.69230769230774</v>
      </c>
      <c r="H7" s="245">
        <f>F7/C7*1000</f>
        <v>615.38461538461547</v>
      </c>
      <c r="I7" s="25" t="s">
        <v>15</v>
      </c>
      <c r="J7" s="114"/>
      <c r="K7" s="114"/>
    </row>
    <row r="8" spans="1:11" ht="17.25" customHeight="1">
      <c r="A8" s="146" t="s">
        <v>53</v>
      </c>
      <c r="B8" s="43">
        <v>335</v>
      </c>
      <c r="C8" s="31">
        <v>232</v>
      </c>
      <c r="D8" s="45">
        <v>26</v>
      </c>
      <c r="E8" s="45">
        <v>77</v>
      </c>
      <c r="F8" s="34">
        <v>178</v>
      </c>
      <c r="G8" s="46">
        <f>F8/B8*1000</f>
        <v>531.34328358208961</v>
      </c>
      <c r="H8" s="245">
        <f>F8/C8*1000</f>
        <v>767.24137931034488</v>
      </c>
      <c r="I8" s="25" t="s">
        <v>17</v>
      </c>
      <c r="J8" s="114"/>
      <c r="K8" s="114"/>
    </row>
    <row r="9" spans="1:11">
      <c r="A9" s="105" t="s">
        <v>1</v>
      </c>
      <c r="B9" s="31">
        <f>SUM(B7:B8)</f>
        <v>543</v>
      </c>
      <c r="C9" s="31">
        <f>SUM(C7:C8)</f>
        <v>336</v>
      </c>
      <c r="D9" s="34">
        <f>SUM(D7:D8)</f>
        <v>42</v>
      </c>
      <c r="E9" s="34">
        <f>SUM(E7:E8)</f>
        <v>165</v>
      </c>
      <c r="F9" s="34">
        <f>SUM(F7:F8)</f>
        <v>242</v>
      </c>
      <c r="G9" s="50">
        <f>F9/B9*1000</f>
        <v>445.67219152854517</v>
      </c>
      <c r="H9" s="65">
        <f>F9/C9*1000</f>
        <v>720.23809523809518</v>
      </c>
      <c r="I9" s="25" t="s">
        <v>12</v>
      </c>
      <c r="J9" s="114"/>
      <c r="K9" s="114"/>
    </row>
    <row r="10" spans="1:11">
      <c r="A10" s="114"/>
      <c r="B10" s="114"/>
      <c r="C10" s="114"/>
      <c r="D10" s="114"/>
      <c r="E10" s="114"/>
      <c r="F10" s="114"/>
      <c r="G10" s="114"/>
      <c r="H10" s="114"/>
      <c r="I10" s="114"/>
      <c r="J10" s="114"/>
      <c r="K10" s="114"/>
    </row>
    <row r="11" spans="1:11">
      <c r="E11" s="35"/>
    </row>
    <row r="13" spans="1:11" ht="29.25" customHeight="1">
      <c r="A13" s="179" t="s">
        <v>76</v>
      </c>
      <c r="B13" s="179"/>
      <c r="C13" s="179"/>
      <c r="D13" s="179"/>
      <c r="E13" s="179"/>
      <c r="F13" s="179"/>
      <c r="G13" s="179"/>
      <c r="H13" s="179"/>
      <c r="I13" s="179"/>
      <c r="J13" s="179"/>
      <c r="K13" s="179"/>
    </row>
    <row r="14" spans="1:11" ht="15" thickBot="1">
      <c r="A14" s="66" t="s">
        <v>38</v>
      </c>
      <c r="B14" s="66"/>
      <c r="C14" s="9"/>
      <c r="D14" s="9"/>
      <c r="E14" s="9"/>
      <c r="F14" s="9"/>
      <c r="G14" s="9"/>
      <c r="H14" s="9"/>
      <c r="I14" s="66" t="s">
        <v>36</v>
      </c>
      <c r="J14" s="8"/>
      <c r="K14" s="8"/>
    </row>
    <row r="15" spans="1:11" ht="25.2" customHeight="1" thickTop="1">
      <c r="A15" s="198" t="s">
        <v>2</v>
      </c>
      <c r="B15" s="201" t="s">
        <v>21</v>
      </c>
      <c r="C15" s="243"/>
      <c r="D15" s="243"/>
      <c r="E15" s="203"/>
      <c r="F15" s="200" t="s">
        <v>13</v>
      </c>
      <c r="G15" s="201" t="s">
        <v>30</v>
      </c>
      <c r="H15" s="243"/>
      <c r="I15" s="240" t="s">
        <v>32</v>
      </c>
      <c r="J15" s="125"/>
      <c r="K15" s="125"/>
    </row>
    <row r="16" spans="1:11" ht="25.5" customHeight="1">
      <c r="A16" s="198"/>
      <c r="B16" s="204"/>
      <c r="C16" s="244"/>
      <c r="D16" s="244"/>
      <c r="E16" s="205"/>
      <c r="F16" s="202"/>
      <c r="G16" s="204"/>
      <c r="H16" s="244"/>
      <c r="I16" s="241"/>
      <c r="J16" s="126"/>
      <c r="K16" s="126"/>
    </row>
    <row r="17" spans="1:11" ht="27" thickBot="1">
      <c r="A17" s="199"/>
      <c r="B17" s="127" t="s">
        <v>85</v>
      </c>
      <c r="C17" s="127" t="s">
        <v>84</v>
      </c>
      <c r="D17" s="128" t="s">
        <v>96</v>
      </c>
      <c r="E17" s="129" t="s">
        <v>82</v>
      </c>
      <c r="F17" s="239"/>
      <c r="G17" s="130" t="s">
        <v>95</v>
      </c>
      <c r="H17" s="129" t="s">
        <v>87</v>
      </c>
      <c r="I17" s="242"/>
      <c r="J17" s="126"/>
      <c r="K17" s="126"/>
    </row>
    <row r="18" spans="1:11" ht="15" thickTop="1">
      <c r="A18" s="104" t="s">
        <v>65</v>
      </c>
      <c r="B18" s="92">
        <v>3290</v>
      </c>
      <c r="C18" s="92">
        <v>3248</v>
      </c>
      <c r="D18" s="143">
        <v>0</v>
      </c>
      <c r="E18" s="93">
        <v>42</v>
      </c>
      <c r="F18" s="92">
        <v>6172</v>
      </c>
      <c r="G18" s="94">
        <f>F18/B18*1000</f>
        <v>1875.9878419452887</v>
      </c>
      <c r="H18" s="95">
        <f>F18/C18*1000</f>
        <v>1900.2463054187192</v>
      </c>
      <c r="I18" s="13"/>
      <c r="J18" s="8"/>
      <c r="K18" s="8"/>
    </row>
    <row r="19" spans="1:11">
      <c r="A19" s="105" t="s">
        <v>66</v>
      </c>
      <c r="B19" s="96">
        <v>111246</v>
      </c>
      <c r="C19" s="96">
        <v>111246</v>
      </c>
      <c r="D19" s="96">
        <v>0</v>
      </c>
      <c r="E19" s="96">
        <v>0</v>
      </c>
      <c r="F19" s="96">
        <v>202996</v>
      </c>
      <c r="G19" s="97">
        <f>F19/B19*1000</f>
        <v>1824.7487550114161</v>
      </c>
      <c r="H19" s="249">
        <f>F19/C19*1000</f>
        <v>1824.7487550114161</v>
      </c>
      <c r="I19" s="229" t="s">
        <v>41</v>
      </c>
    </row>
    <row r="20" spans="1:11">
      <c r="A20" s="105" t="s">
        <v>67</v>
      </c>
      <c r="B20" s="98">
        <v>30882</v>
      </c>
      <c r="C20" s="96">
        <v>25810</v>
      </c>
      <c r="D20" s="99">
        <v>0</v>
      </c>
      <c r="E20" s="99">
        <v>5072</v>
      </c>
      <c r="F20" s="96">
        <v>18404</v>
      </c>
      <c r="G20" s="97">
        <f t="shared" ref="G20:G28" si="0">F20/B20*1000</f>
        <v>595.94585842885829</v>
      </c>
      <c r="H20" s="249">
        <f t="shared" ref="H20:H28" si="1">F20/C20*1000</f>
        <v>713.05695466873306</v>
      </c>
      <c r="I20" s="25" t="s">
        <v>14</v>
      </c>
    </row>
    <row r="21" spans="1:11" s="44" customFormat="1">
      <c r="A21" s="105" t="s">
        <v>52</v>
      </c>
      <c r="B21" s="100">
        <v>43163</v>
      </c>
      <c r="C21" s="100">
        <v>41932</v>
      </c>
      <c r="D21" s="101">
        <v>945</v>
      </c>
      <c r="E21" s="101">
        <v>286</v>
      </c>
      <c r="F21" s="100">
        <v>32010</v>
      </c>
      <c r="G21" s="97">
        <f t="shared" ref="G21:G26" si="2">F21/B21*1000</f>
        <v>741.60739522276015</v>
      </c>
      <c r="H21" s="249">
        <f t="shared" ref="H21:H26" si="3">F21/C21*1000</f>
        <v>763.37880377754459</v>
      </c>
      <c r="I21" s="246" t="s">
        <v>50</v>
      </c>
    </row>
    <row r="22" spans="1:11">
      <c r="A22" s="105" t="s">
        <v>9</v>
      </c>
      <c r="B22" s="100">
        <v>32562</v>
      </c>
      <c r="C22" s="100">
        <v>32388</v>
      </c>
      <c r="D22" s="101">
        <v>166</v>
      </c>
      <c r="E22" s="101">
        <v>8</v>
      </c>
      <c r="F22" s="100">
        <v>27040</v>
      </c>
      <c r="G22" s="97">
        <f t="shared" si="2"/>
        <v>830.41582212394815</v>
      </c>
      <c r="H22" s="249">
        <f t="shared" si="3"/>
        <v>834.87711498085719</v>
      </c>
      <c r="I22" s="25" t="s">
        <v>15</v>
      </c>
    </row>
    <row r="23" spans="1:11">
      <c r="A23" s="105" t="s">
        <v>3</v>
      </c>
      <c r="B23" s="100">
        <v>102672</v>
      </c>
      <c r="C23" s="100">
        <v>102629</v>
      </c>
      <c r="D23" s="101">
        <v>26</v>
      </c>
      <c r="E23" s="101">
        <v>17</v>
      </c>
      <c r="F23" s="100">
        <v>112406</v>
      </c>
      <c r="G23" s="97">
        <f t="shared" si="2"/>
        <v>1094.8067632850243</v>
      </c>
      <c r="H23" s="249">
        <f t="shared" si="3"/>
        <v>1095.2654707733682</v>
      </c>
      <c r="I23" s="25" t="s">
        <v>40</v>
      </c>
    </row>
    <row r="24" spans="1:11">
      <c r="A24" s="105" t="s">
        <v>29</v>
      </c>
      <c r="B24" s="96">
        <v>3213</v>
      </c>
      <c r="C24" s="96">
        <v>2988</v>
      </c>
      <c r="D24" s="99">
        <v>184</v>
      </c>
      <c r="E24" s="99">
        <v>41</v>
      </c>
      <c r="F24" s="96">
        <v>3251</v>
      </c>
      <c r="G24" s="97">
        <f t="shared" si="2"/>
        <v>1011.8269530034236</v>
      </c>
      <c r="H24" s="249">
        <f t="shared" si="3"/>
        <v>1088.0187416331994</v>
      </c>
      <c r="I24" s="25" t="s">
        <v>16</v>
      </c>
    </row>
    <row r="25" spans="1:11">
      <c r="A25" s="105" t="s">
        <v>10</v>
      </c>
      <c r="B25" s="100">
        <v>38704</v>
      </c>
      <c r="C25" s="100">
        <v>37151</v>
      </c>
      <c r="D25" s="101">
        <v>0</v>
      </c>
      <c r="E25" s="101">
        <v>1553</v>
      </c>
      <c r="F25" s="100">
        <v>22936</v>
      </c>
      <c r="G25" s="97">
        <f t="shared" si="2"/>
        <v>592.60024803637873</v>
      </c>
      <c r="H25" s="249">
        <f t="shared" si="3"/>
        <v>617.37234529353179</v>
      </c>
      <c r="I25" s="25" t="s">
        <v>17</v>
      </c>
    </row>
    <row r="26" spans="1:11" ht="14.4" customHeight="1">
      <c r="A26" s="105" t="s">
        <v>53</v>
      </c>
      <c r="B26" s="100">
        <v>20826</v>
      </c>
      <c r="C26" s="100">
        <v>20666</v>
      </c>
      <c r="D26" s="101">
        <v>9</v>
      </c>
      <c r="E26" s="101">
        <v>151</v>
      </c>
      <c r="F26" s="100">
        <v>29186</v>
      </c>
      <c r="G26" s="97">
        <f t="shared" si="2"/>
        <v>1401.4213002977046</v>
      </c>
      <c r="H26" s="249">
        <f t="shared" si="3"/>
        <v>1412.271363592374</v>
      </c>
      <c r="I26" s="247" t="s">
        <v>51</v>
      </c>
    </row>
    <row r="27" spans="1:11" s="44" customFormat="1">
      <c r="A27" s="105" t="s">
        <v>7</v>
      </c>
      <c r="B27" s="100">
        <v>333</v>
      </c>
      <c r="C27" s="100">
        <v>333</v>
      </c>
      <c r="D27" s="101">
        <v>0</v>
      </c>
      <c r="E27" s="101">
        <v>0</v>
      </c>
      <c r="F27" s="100">
        <v>142</v>
      </c>
      <c r="G27" s="97">
        <f t="shared" si="0"/>
        <v>426.42642642642642</v>
      </c>
      <c r="H27" s="249">
        <f t="shared" si="1"/>
        <v>426.42642642642642</v>
      </c>
      <c r="I27" s="246" t="s">
        <v>18</v>
      </c>
    </row>
    <row r="28" spans="1:11" s="44" customFormat="1">
      <c r="A28" s="105" t="s">
        <v>8</v>
      </c>
      <c r="B28" s="100">
        <v>5960</v>
      </c>
      <c r="C28" s="100">
        <v>5960</v>
      </c>
      <c r="D28" s="101">
        <v>0</v>
      </c>
      <c r="E28" s="101">
        <v>0</v>
      </c>
      <c r="F28" s="100">
        <v>3937</v>
      </c>
      <c r="G28" s="97">
        <f t="shared" si="0"/>
        <v>660.57046979865777</v>
      </c>
      <c r="H28" s="249">
        <f t="shared" si="1"/>
        <v>660.57046979865777</v>
      </c>
      <c r="I28" s="246" t="s">
        <v>19</v>
      </c>
    </row>
    <row r="29" spans="1:11" ht="16.95" customHeight="1">
      <c r="A29" s="105" t="s">
        <v>4</v>
      </c>
      <c r="B29" s="100">
        <v>378</v>
      </c>
      <c r="C29" s="100">
        <v>378</v>
      </c>
      <c r="D29" s="101">
        <v>0</v>
      </c>
      <c r="E29" s="101">
        <v>0</v>
      </c>
      <c r="F29" s="100">
        <v>120</v>
      </c>
      <c r="G29" s="97">
        <f>F29/B29*1000</f>
        <v>317.46031746031747</v>
      </c>
      <c r="H29" s="249">
        <f>F29/C29*1000</f>
        <v>317.46031746031747</v>
      </c>
      <c r="I29" s="248" t="s">
        <v>20</v>
      </c>
    </row>
    <row r="30" spans="1:11" ht="16.95" customHeight="1">
      <c r="A30" s="105" t="s">
        <v>63</v>
      </c>
      <c r="B30" s="100">
        <v>16</v>
      </c>
      <c r="C30" s="100">
        <v>0</v>
      </c>
      <c r="D30" s="101">
        <v>2</v>
      </c>
      <c r="E30" s="101">
        <v>14</v>
      </c>
      <c r="F30" s="100">
        <v>0</v>
      </c>
      <c r="G30" s="97">
        <v>0</v>
      </c>
      <c r="H30" s="249">
        <v>0</v>
      </c>
      <c r="I30" s="248"/>
    </row>
    <row r="31" spans="1:11">
      <c r="A31" s="105" t="s">
        <v>5</v>
      </c>
      <c r="B31" s="100">
        <v>120023</v>
      </c>
      <c r="C31" s="100">
        <v>17310</v>
      </c>
      <c r="D31" s="101">
        <v>40</v>
      </c>
      <c r="E31" s="101">
        <v>102673</v>
      </c>
      <c r="F31" s="100">
        <v>14222</v>
      </c>
      <c r="G31" s="97">
        <f>F31/B31*1000</f>
        <v>118.49395532522932</v>
      </c>
      <c r="H31" s="249">
        <f>F31/C31*1000</f>
        <v>821.60600808781044</v>
      </c>
      <c r="I31" s="25" t="s">
        <v>42</v>
      </c>
    </row>
    <row r="32" spans="1:11">
      <c r="A32" s="106" t="s">
        <v>64</v>
      </c>
      <c r="B32" s="98">
        <v>1349</v>
      </c>
      <c r="C32" s="98">
        <v>0</v>
      </c>
      <c r="D32" s="103">
        <v>0</v>
      </c>
      <c r="E32" s="103">
        <v>1349</v>
      </c>
      <c r="F32" s="98">
        <v>0</v>
      </c>
      <c r="G32" s="102">
        <v>0</v>
      </c>
      <c r="H32" s="250">
        <v>0</v>
      </c>
      <c r="I32" s="25"/>
    </row>
    <row r="33" spans="1:9">
      <c r="A33" s="105" t="s">
        <v>1</v>
      </c>
      <c r="B33" s="96">
        <f>SUM(B18:B32)</f>
        <v>514617</v>
      </c>
      <c r="C33" s="96">
        <f>SUM(C18:C32)</f>
        <v>402039</v>
      </c>
      <c r="D33" s="96">
        <f>SUM(D21:D32)</f>
        <v>1372</v>
      </c>
      <c r="E33" s="96">
        <f>SUM(E18:E32)</f>
        <v>111206</v>
      </c>
      <c r="F33" s="96">
        <f>SUM(F18:F32)</f>
        <v>472822</v>
      </c>
      <c r="G33" s="97">
        <f>F33/B33*1000</f>
        <v>918.78426091637073</v>
      </c>
      <c r="H33" s="249">
        <f>F33/C33*1000</f>
        <v>1176.0600339768032</v>
      </c>
      <c r="I33" s="25" t="s">
        <v>12</v>
      </c>
    </row>
    <row r="34" spans="1:9">
      <c r="A34" s="196" t="s">
        <v>68</v>
      </c>
      <c r="B34" s="196"/>
      <c r="C34" s="196"/>
      <c r="D34" s="196"/>
      <c r="E34" s="70"/>
      <c r="F34" s="70"/>
      <c r="G34" s="70"/>
      <c r="H34" s="70"/>
    </row>
  </sheetData>
  <mergeCells count="13">
    <mergeCell ref="I4:I6"/>
    <mergeCell ref="A34:D34"/>
    <mergeCell ref="F4:F6"/>
    <mergeCell ref="G4:H5"/>
    <mergeCell ref="B4:E5"/>
    <mergeCell ref="B15:E16"/>
    <mergeCell ref="G15:H16"/>
    <mergeCell ref="F15:F17"/>
    <mergeCell ref="A2:K2"/>
    <mergeCell ref="A15:A17"/>
    <mergeCell ref="I15:I17"/>
    <mergeCell ref="A13:K13"/>
    <mergeCell ref="A4:A6"/>
  </mergeCells>
  <printOptions horizontalCentered="1" verticalCentered="1"/>
  <pageMargins left="0.19685039370078741" right="0.19685039370078741" top="0.39370078740157483" bottom="0.39370078740157483" header="0.31496062992125984" footer="0.31496062992125984"/>
  <pageSetup paperSize="9" orientation="portrait" r:id="rId1"/>
  <headerFooter>
    <oddFooter xml:space="preserve">&amp;C14&amp;R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0"/>
  <sheetViews>
    <sheetView rightToLeft="1" zoomScaleNormal="100" workbookViewId="0">
      <selection activeCell="N4" sqref="N4"/>
    </sheetView>
  </sheetViews>
  <sheetFormatPr defaultRowHeight="14.4"/>
  <cols>
    <col min="1" max="1" width="8.109375" customWidth="1"/>
    <col min="2" max="2" width="7.109375" customWidth="1"/>
    <col min="3" max="3" width="11.109375" customWidth="1"/>
    <col min="4" max="4" width="9.33203125" customWidth="1"/>
    <col min="5" max="5" width="8.6640625" customWidth="1"/>
    <col min="6" max="6" width="10.44140625" customWidth="1"/>
    <col min="7" max="7" width="9.33203125" customWidth="1"/>
    <col min="8" max="8" width="9.109375" customWidth="1"/>
  </cols>
  <sheetData>
    <row r="1" spans="1:13" ht="33" customHeight="1">
      <c r="A1" s="197" t="s">
        <v>74</v>
      </c>
      <c r="B1" s="197"/>
      <c r="C1" s="197"/>
      <c r="D1" s="197"/>
      <c r="E1" s="197"/>
      <c r="F1" s="197"/>
      <c r="G1" s="197"/>
      <c r="H1" s="197"/>
    </row>
    <row r="2" spans="1:13" ht="16.2" thickBot="1">
      <c r="A2" s="206" t="s">
        <v>48</v>
      </c>
      <c r="B2" s="206"/>
      <c r="C2" s="117"/>
      <c r="D2" s="117"/>
      <c r="E2" s="117"/>
      <c r="F2" s="117"/>
      <c r="G2" s="117"/>
      <c r="H2" s="117"/>
    </row>
    <row r="3" spans="1:13" ht="35.25" customHeight="1" thickTop="1">
      <c r="A3" s="207" t="s">
        <v>45</v>
      </c>
      <c r="B3" s="212" t="s">
        <v>22</v>
      </c>
      <c r="C3" s="252"/>
      <c r="D3" s="252"/>
      <c r="E3" s="253"/>
      <c r="F3" s="210" t="s">
        <v>13</v>
      </c>
      <c r="G3" s="212" t="s">
        <v>30</v>
      </c>
      <c r="H3" s="252"/>
    </row>
    <row r="4" spans="1:13" ht="40.5" customHeight="1">
      <c r="A4" s="208"/>
      <c r="B4" s="214"/>
      <c r="C4" s="254"/>
      <c r="D4" s="254"/>
      <c r="E4" s="255"/>
      <c r="F4" s="211"/>
      <c r="G4" s="214"/>
      <c r="H4" s="254"/>
      <c r="I4" s="37"/>
      <c r="J4" s="37"/>
      <c r="K4" s="37"/>
      <c r="L4" s="37"/>
      <c r="M4" s="37"/>
    </row>
    <row r="5" spans="1:13" ht="42" thickBot="1">
      <c r="A5" s="209"/>
      <c r="B5" s="118" t="s">
        <v>89</v>
      </c>
      <c r="C5" s="118" t="s">
        <v>84</v>
      </c>
      <c r="D5" s="118" t="s">
        <v>91</v>
      </c>
      <c r="E5" s="118" t="s">
        <v>82</v>
      </c>
      <c r="F5" s="256"/>
      <c r="G5" s="118" t="s">
        <v>95</v>
      </c>
      <c r="H5" s="119" t="s">
        <v>87</v>
      </c>
      <c r="I5" s="37"/>
      <c r="J5" s="37"/>
      <c r="K5" s="37"/>
      <c r="L5" s="37"/>
      <c r="M5" s="37"/>
    </row>
    <row r="6" spans="1:13" s="20" customFormat="1" ht="15" thickTop="1">
      <c r="A6" s="106" t="s">
        <v>65</v>
      </c>
      <c r="B6" s="111">
        <f>C6+D6</f>
        <v>19776</v>
      </c>
      <c r="C6" s="138">
        <v>19726</v>
      </c>
      <c r="D6" s="111">
        <v>50</v>
      </c>
      <c r="E6" s="47">
        <v>0</v>
      </c>
      <c r="F6" s="111">
        <v>114688</v>
      </c>
      <c r="G6" s="112">
        <f>F6/B6*1000</f>
        <v>5799.3527508090619</v>
      </c>
      <c r="H6" s="113">
        <f>F6/C6*1000</f>
        <v>5814.0525195173886</v>
      </c>
      <c r="I6" s="37"/>
      <c r="J6" s="37"/>
      <c r="K6" s="37"/>
      <c r="L6" s="26"/>
      <c r="M6" s="37"/>
    </row>
    <row r="7" spans="1:13" s="20" customFormat="1">
      <c r="A7" s="106" t="s">
        <v>67</v>
      </c>
      <c r="B7" s="41">
        <v>79</v>
      </c>
      <c r="C7" s="61">
        <v>79</v>
      </c>
      <c r="D7" s="41">
        <v>0</v>
      </c>
      <c r="E7" s="47">
        <v>0</v>
      </c>
      <c r="F7" s="41">
        <v>434</v>
      </c>
      <c r="G7" s="50">
        <f>F7/B7*1000</f>
        <v>5493.6708860759491</v>
      </c>
      <c r="H7" s="113">
        <f t="shared" ref="H7:H17" si="0">F7/C7*1000</f>
        <v>5493.6708860759491</v>
      </c>
      <c r="I7" s="37"/>
      <c r="J7" s="37"/>
      <c r="K7" s="37"/>
      <c r="L7" s="37"/>
      <c r="M7" s="37"/>
    </row>
    <row r="8" spans="1:13" s="20" customFormat="1">
      <c r="A8" s="106" t="s">
        <v>52</v>
      </c>
      <c r="B8" s="43">
        <v>3473</v>
      </c>
      <c r="C8" s="61">
        <v>3425</v>
      </c>
      <c r="D8" s="43">
        <f>7+41</f>
        <v>48</v>
      </c>
      <c r="E8" s="47">
        <v>0</v>
      </c>
      <c r="F8" s="43">
        <v>16693</v>
      </c>
      <c r="G8" s="50">
        <f>F8/B8*1000</f>
        <v>4806.5073423553131</v>
      </c>
      <c r="H8" s="113">
        <f>F8/C8*1000</f>
        <v>4873.8686131386867</v>
      </c>
      <c r="I8" s="37"/>
      <c r="J8" s="37"/>
      <c r="K8" s="37"/>
      <c r="L8" s="26"/>
      <c r="M8" s="37"/>
    </row>
    <row r="9" spans="1:13">
      <c r="A9" s="110" t="s">
        <v>9</v>
      </c>
      <c r="B9" s="31">
        <f>C9+D9</f>
        <v>25914</v>
      </c>
      <c r="C9" s="61">
        <v>25874</v>
      </c>
      <c r="D9" s="31">
        <v>40</v>
      </c>
      <c r="E9" s="47">
        <v>0</v>
      </c>
      <c r="F9" s="31">
        <v>214897</v>
      </c>
      <c r="G9" s="50">
        <f>F9/B9*1000</f>
        <v>8292.6989272208066</v>
      </c>
      <c r="H9" s="88">
        <f>F9/C9*1000</f>
        <v>8305.5190538764782</v>
      </c>
      <c r="I9" s="37"/>
      <c r="J9" s="37"/>
      <c r="K9" s="37"/>
      <c r="L9" s="26"/>
      <c r="M9" s="37"/>
    </row>
    <row r="10" spans="1:13">
      <c r="A10" s="110" t="s">
        <v>3</v>
      </c>
      <c r="B10" s="31">
        <v>2678</v>
      </c>
      <c r="C10" s="61">
        <v>2678</v>
      </c>
      <c r="D10" s="31">
        <v>0</v>
      </c>
      <c r="E10" s="47">
        <v>0</v>
      </c>
      <c r="F10" s="31">
        <v>21549</v>
      </c>
      <c r="G10" s="50">
        <f t="shared" ref="G10:G17" si="1">F10/B10*1000</f>
        <v>8046.6766243465281</v>
      </c>
      <c r="H10" s="88">
        <f t="shared" si="0"/>
        <v>8046.6766243465281</v>
      </c>
      <c r="I10" s="37"/>
      <c r="J10" s="37"/>
      <c r="K10" s="37"/>
      <c r="L10" s="37"/>
      <c r="M10" s="37"/>
    </row>
    <row r="11" spans="1:13" s="20" customFormat="1">
      <c r="A11" s="110" t="s">
        <v>37</v>
      </c>
      <c r="B11" s="42">
        <v>84</v>
      </c>
      <c r="C11" s="61">
        <v>84</v>
      </c>
      <c r="D11" s="42">
        <v>0</v>
      </c>
      <c r="E11" s="47">
        <v>0</v>
      </c>
      <c r="F11" s="42">
        <v>776</v>
      </c>
      <c r="G11" s="50">
        <f t="shared" si="1"/>
        <v>9238.0952380952367</v>
      </c>
      <c r="H11" s="88">
        <f t="shared" si="0"/>
        <v>9238.0952380952367</v>
      </c>
      <c r="I11" s="37"/>
      <c r="J11" s="37"/>
      <c r="K11" s="37"/>
      <c r="L11" s="37"/>
      <c r="M11" s="37"/>
    </row>
    <row r="12" spans="1:13">
      <c r="A12" s="110" t="s">
        <v>10</v>
      </c>
      <c r="B12" s="31">
        <v>3526</v>
      </c>
      <c r="C12" s="61">
        <v>3526</v>
      </c>
      <c r="D12" s="31">
        <v>0</v>
      </c>
      <c r="E12" s="47">
        <v>0</v>
      </c>
      <c r="F12" s="31">
        <v>18413</v>
      </c>
      <c r="G12" s="50">
        <f>F12/B12*1000</f>
        <v>5222.0646625070904</v>
      </c>
      <c r="H12" s="65">
        <f>F12/C12*1000</f>
        <v>5222.0646625070904</v>
      </c>
      <c r="I12" s="37"/>
      <c r="J12" s="37"/>
      <c r="K12" s="37"/>
      <c r="L12" s="37"/>
      <c r="M12" s="37"/>
    </row>
    <row r="13" spans="1:13" s="20" customFormat="1" ht="17.399999999999999" customHeight="1">
      <c r="A13" s="110" t="s">
        <v>53</v>
      </c>
      <c r="B13" s="45">
        <v>490</v>
      </c>
      <c r="C13" s="139">
        <v>475</v>
      </c>
      <c r="D13" s="45">
        <v>15</v>
      </c>
      <c r="E13" s="47">
        <v>0</v>
      </c>
      <c r="F13" s="42">
        <v>3350</v>
      </c>
      <c r="G13" s="50">
        <f>F13/B13*1000</f>
        <v>6836.7346938775509</v>
      </c>
      <c r="H13" s="251">
        <f>F13/C13*1000</f>
        <v>7052.6315789473683</v>
      </c>
      <c r="I13" s="142"/>
      <c r="J13" s="37"/>
      <c r="K13" s="37"/>
      <c r="L13" s="26"/>
      <c r="M13" s="37"/>
    </row>
    <row r="14" spans="1:13" s="20" customFormat="1">
      <c r="A14" s="110" t="s">
        <v>7</v>
      </c>
      <c r="B14" s="41">
        <v>4</v>
      </c>
      <c r="C14" s="61">
        <v>4</v>
      </c>
      <c r="D14" s="41">
        <v>0</v>
      </c>
      <c r="E14" s="47">
        <v>0</v>
      </c>
      <c r="F14" s="31">
        <v>22</v>
      </c>
      <c r="G14" s="50">
        <f t="shared" si="1"/>
        <v>5500</v>
      </c>
      <c r="H14" s="88">
        <f t="shared" si="0"/>
        <v>5500</v>
      </c>
      <c r="I14" s="142"/>
      <c r="J14" s="8"/>
      <c r="K14" s="8"/>
      <c r="L14" s="8"/>
      <c r="M14" s="8"/>
    </row>
    <row r="15" spans="1:13" s="20" customFormat="1">
      <c r="A15" s="110" t="s">
        <v>8</v>
      </c>
      <c r="B15" s="43">
        <v>170</v>
      </c>
      <c r="C15" s="61">
        <v>170</v>
      </c>
      <c r="D15" s="43">
        <v>0</v>
      </c>
      <c r="E15" s="47">
        <v>0</v>
      </c>
      <c r="F15" s="116">
        <v>1137</v>
      </c>
      <c r="G15" s="50">
        <f t="shared" si="1"/>
        <v>6688.2352941176468</v>
      </c>
      <c r="H15" s="88">
        <f t="shared" si="0"/>
        <v>6688.2352941176468</v>
      </c>
      <c r="I15" s="37"/>
      <c r="J15" s="37"/>
      <c r="K15" s="38"/>
      <c r="L15" s="39"/>
      <c r="M15" s="37"/>
    </row>
    <row r="16" spans="1:13" s="17" customFormat="1">
      <c r="A16" s="110" t="s">
        <v>4</v>
      </c>
      <c r="B16" s="31">
        <v>190</v>
      </c>
      <c r="C16" s="61">
        <v>84</v>
      </c>
      <c r="D16" s="31">
        <v>106</v>
      </c>
      <c r="E16" s="47">
        <v>0</v>
      </c>
      <c r="F16" s="31">
        <v>355</v>
      </c>
      <c r="G16" s="50">
        <f>F16/B16*1000</f>
        <v>1868.421052631579</v>
      </c>
      <c r="H16" s="65">
        <f>F16/C16*1000</f>
        <v>4226.1904761904761</v>
      </c>
      <c r="I16" s="37"/>
      <c r="J16" s="37"/>
      <c r="K16" s="39"/>
      <c r="L16" s="140"/>
      <c r="M16" s="37"/>
    </row>
    <row r="17" spans="1:13" s="20" customFormat="1">
      <c r="A17" s="110" t="s">
        <v>5</v>
      </c>
      <c r="B17" s="31">
        <v>8</v>
      </c>
      <c r="C17" s="61">
        <v>8</v>
      </c>
      <c r="D17" s="31">
        <v>0</v>
      </c>
      <c r="E17" s="47">
        <v>0</v>
      </c>
      <c r="F17" s="31">
        <v>34</v>
      </c>
      <c r="G17" s="54">
        <f t="shared" si="1"/>
        <v>4250</v>
      </c>
      <c r="H17" s="63">
        <f t="shared" si="0"/>
        <v>4250</v>
      </c>
      <c r="I17" s="37"/>
      <c r="J17" s="37"/>
      <c r="K17" s="39"/>
      <c r="L17" s="39"/>
      <c r="M17" s="37"/>
    </row>
    <row r="18" spans="1:13">
      <c r="A18" s="110" t="s">
        <v>1</v>
      </c>
      <c r="B18" s="42">
        <f>SUM(B6:B17)</f>
        <v>56392</v>
      </c>
      <c r="C18" s="61">
        <f>SUM(C6:C17)</f>
        <v>56133</v>
      </c>
      <c r="D18" s="42">
        <f>SUM(D6:D17)</f>
        <v>259</v>
      </c>
      <c r="E18" s="47">
        <v>0</v>
      </c>
      <c r="F18" s="31">
        <f>SUM(F6:F17)</f>
        <v>392348</v>
      </c>
      <c r="G18" s="54">
        <f>F18/B18*1000</f>
        <v>6957.5117037877717</v>
      </c>
      <c r="H18" s="63">
        <f>F18/C18*1000</f>
        <v>6989.6139525769158</v>
      </c>
      <c r="I18" s="37"/>
      <c r="J18" s="37"/>
      <c r="K18" s="39"/>
      <c r="L18" s="39"/>
      <c r="M18" s="37"/>
    </row>
    <row r="19" spans="1:13" s="20" customFormat="1">
      <c r="A19" s="196" t="s">
        <v>68</v>
      </c>
      <c r="B19" s="196"/>
      <c r="C19" s="196"/>
      <c r="D19" s="196"/>
      <c r="E19" s="71"/>
      <c r="F19" s="71"/>
      <c r="G19" s="71"/>
      <c r="H19" s="71"/>
      <c r="I19" s="37"/>
      <c r="J19" s="37"/>
      <c r="K19" s="38"/>
      <c r="L19" s="39"/>
      <c r="M19" s="37"/>
    </row>
    <row r="20" spans="1:13" s="20" customFormat="1">
      <c r="A20" s="72"/>
      <c r="B20" s="72"/>
      <c r="C20" s="72"/>
      <c r="D20" s="72"/>
      <c r="E20" s="72"/>
      <c r="F20" s="72"/>
      <c r="G20" s="72"/>
      <c r="H20" s="72"/>
      <c r="I20" s="37"/>
      <c r="J20" s="37"/>
      <c r="K20" s="39"/>
      <c r="L20" s="39"/>
      <c r="M20" s="37"/>
    </row>
  </sheetData>
  <mergeCells count="7">
    <mergeCell ref="F3:F5"/>
    <mergeCell ref="A1:H1"/>
    <mergeCell ref="A2:B2"/>
    <mergeCell ref="A3:A5"/>
    <mergeCell ref="A19:D19"/>
    <mergeCell ref="B3:E4"/>
    <mergeCell ref="G3:H4"/>
  </mergeCells>
  <printOptions horizontalCentered="1" verticalCentered="1"/>
  <pageMargins left="0.19685039370078741" right="0.19685039370078741" top="0.39370078740157483" bottom="0.39370078740157483" header="0.31496062992125984" footer="0.31496062992125984"/>
  <pageSetup orientation="portrait" r:id="rId1"/>
  <headerFooter>
    <oddFooter>&amp;C15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H35"/>
  <sheetViews>
    <sheetView rightToLeft="1" zoomScaleNormal="100" workbookViewId="0">
      <selection activeCell="H39" sqref="H39"/>
    </sheetView>
  </sheetViews>
  <sheetFormatPr defaultRowHeight="14.4"/>
  <cols>
    <col min="1" max="1" width="8.77734375" customWidth="1"/>
    <col min="2" max="2" width="7.77734375" customWidth="1"/>
    <col min="3" max="4" width="8.109375" customWidth="1"/>
    <col min="5" max="5" width="7.44140625" customWidth="1"/>
    <col min="6" max="6" width="8.44140625" customWidth="1"/>
    <col min="7" max="7" width="7.109375" customWidth="1"/>
    <col min="8" max="8" width="8.44140625" customWidth="1"/>
    <col min="9" max="9" width="11.21875" customWidth="1"/>
    <col min="10" max="10" width="4.88671875" customWidth="1"/>
  </cols>
  <sheetData>
    <row r="1" spans="1:8" s="18" customFormat="1"/>
    <row r="2" spans="1:8" ht="34.200000000000003" customHeight="1">
      <c r="A2" s="168" t="s">
        <v>72</v>
      </c>
      <c r="B2" s="168"/>
      <c r="C2" s="168"/>
      <c r="D2" s="168"/>
      <c r="E2" s="168"/>
      <c r="F2" s="168"/>
      <c r="G2" s="168"/>
      <c r="H2" s="168"/>
    </row>
    <row r="3" spans="1:8" ht="20.25" customHeight="1" thickBot="1">
      <c r="A3" s="215" t="s">
        <v>49</v>
      </c>
      <c r="B3" s="215"/>
      <c r="C3" s="9"/>
      <c r="D3" s="9"/>
      <c r="E3" s="9"/>
      <c r="F3" s="9"/>
      <c r="G3" s="9"/>
      <c r="H3" s="9"/>
    </row>
    <row r="4" spans="1:8" ht="24" customHeight="1" thickTop="1">
      <c r="A4" s="192" t="s">
        <v>2</v>
      </c>
      <c r="B4" s="155" t="s">
        <v>21</v>
      </c>
      <c r="C4" s="156"/>
      <c r="D4" s="156"/>
      <c r="E4" s="152"/>
      <c r="F4" s="157" t="s">
        <v>13</v>
      </c>
      <c r="G4" s="155" t="s">
        <v>30</v>
      </c>
      <c r="H4" s="156"/>
    </row>
    <row r="5" spans="1:8" ht="30" customHeight="1">
      <c r="A5" s="208"/>
      <c r="B5" s="159"/>
      <c r="C5" s="164"/>
      <c r="D5" s="164"/>
      <c r="E5" s="165"/>
      <c r="F5" s="158"/>
      <c r="G5" s="159"/>
      <c r="H5" s="164"/>
    </row>
    <row r="6" spans="1:8" ht="72" customHeight="1" thickBot="1">
      <c r="A6" s="194"/>
      <c r="B6" s="14" t="s">
        <v>98</v>
      </c>
      <c r="C6" s="14" t="s">
        <v>90</v>
      </c>
      <c r="D6" s="14" t="s">
        <v>96</v>
      </c>
      <c r="E6" s="14" t="s">
        <v>82</v>
      </c>
      <c r="F6" s="217"/>
      <c r="G6" s="14" t="s">
        <v>98</v>
      </c>
      <c r="H6" s="12" t="s">
        <v>97</v>
      </c>
    </row>
    <row r="7" spans="1:8" s="20" customFormat="1" ht="15.6" customHeight="1" thickTop="1">
      <c r="A7" s="108" t="s">
        <v>65</v>
      </c>
      <c r="B7" s="45">
        <v>9328</v>
      </c>
      <c r="C7" s="45">
        <v>9328</v>
      </c>
      <c r="D7" s="45">
        <v>0</v>
      </c>
      <c r="E7" s="45">
        <v>0</v>
      </c>
      <c r="F7" s="45">
        <v>55008</v>
      </c>
      <c r="G7" s="54">
        <f t="shared" ref="G7:G18" si="0">F7/B7*1000</f>
        <v>5897.0840480274446</v>
      </c>
      <c r="H7" s="63">
        <f t="shared" ref="H7:H18" si="1">F7/C7*1000</f>
        <v>5897.0840480274446</v>
      </c>
    </row>
    <row r="8" spans="1:8" s="20" customFormat="1" ht="15.6" customHeight="1">
      <c r="A8" s="108" t="s">
        <v>67</v>
      </c>
      <c r="B8" s="45">
        <v>79</v>
      </c>
      <c r="C8" s="45">
        <v>79</v>
      </c>
      <c r="D8" s="45">
        <v>0</v>
      </c>
      <c r="E8" s="45">
        <v>0</v>
      </c>
      <c r="F8" s="45">
        <v>434</v>
      </c>
      <c r="G8" s="54">
        <f t="shared" si="0"/>
        <v>5493.6708860759491</v>
      </c>
      <c r="H8" s="63">
        <f t="shared" si="1"/>
        <v>5493.6708860759491</v>
      </c>
    </row>
    <row r="9" spans="1:8" s="20" customFormat="1" ht="15.6" customHeight="1">
      <c r="A9" s="108" t="s">
        <v>52</v>
      </c>
      <c r="B9" s="45">
        <v>167</v>
      </c>
      <c r="C9" s="45">
        <v>160</v>
      </c>
      <c r="D9" s="45">
        <v>7</v>
      </c>
      <c r="E9" s="45">
        <v>0</v>
      </c>
      <c r="F9" s="45">
        <v>995</v>
      </c>
      <c r="G9" s="54">
        <f t="shared" si="0"/>
        <v>5958.0838323353291</v>
      </c>
      <c r="H9" s="63">
        <f t="shared" si="1"/>
        <v>6218.75</v>
      </c>
    </row>
    <row r="10" spans="1:8" ht="15.6" customHeight="1">
      <c r="A10" s="108" t="s">
        <v>9</v>
      </c>
      <c r="B10" s="45">
        <v>4787</v>
      </c>
      <c r="C10" s="45">
        <v>4787</v>
      </c>
      <c r="D10" s="45">
        <v>0</v>
      </c>
      <c r="E10" s="45">
        <v>0</v>
      </c>
      <c r="F10" s="45">
        <v>37109</v>
      </c>
      <c r="G10" s="54">
        <f t="shared" si="0"/>
        <v>7752.0367662419048</v>
      </c>
      <c r="H10" s="63">
        <f t="shared" si="1"/>
        <v>7752.0367662419048</v>
      </c>
    </row>
    <row r="11" spans="1:8" ht="15.6" customHeight="1">
      <c r="A11" s="105" t="s">
        <v>3</v>
      </c>
      <c r="B11" s="45">
        <v>1076</v>
      </c>
      <c r="C11" s="45">
        <v>1076</v>
      </c>
      <c r="D11" s="45">
        <v>0</v>
      </c>
      <c r="E11" s="45">
        <v>0</v>
      </c>
      <c r="F11" s="45">
        <v>8312</v>
      </c>
      <c r="G11" s="50">
        <f t="shared" si="0"/>
        <v>7724.9070631970262</v>
      </c>
      <c r="H11" s="65">
        <f t="shared" si="1"/>
        <v>7724.9070631970262</v>
      </c>
    </row>
    <row r="12" spans="1:8" s="20" customFormat="1" ht="15.6" customHeight="1">
      <c r="A12" s="105" t="s">
        <v>37</v>
      </c>
      <c r="B12" s="45">
        <v>22</v>
      </c>
      <c r="C12" s="45">
        <v>22</v>
      </c>
      <c r="D12" s="45">
        <v>0</v>
      </c>
      <c r="E12" s="45">
        <v>0</v>
      </c>
      <c r="F12" s="45">
        <v>172</v>
      </c>
      <c r="G12" s="50">
        <f t="shared" si="0"/>
        <v>7818.181818181818</v>
      </c>
      <c r="H12" s="65">
        <f t="shared" si="1"/>
        <v>7818.181818181818</v>
      </c>
    </row>
    <row r="13" spans="1:8" s="20" customFormat="1" ht="15.6" customHeight="1">
      <c r="A13" s="105" t="s">
        <v>10</v>
      </c>
      <c r="B13" s="45">
        <v>358</v>
      </c>
      <c r="C13" s="45">
        <v>358</v>
      </c>
      <c r="D13" s="45">
        <v>0</v>
      </c>
      <c r="E13" s="45">
        <v>0</v>
      </c>
      <c r="F13" s="45">
        <v>2256</v>
      </c>
      <c r="G13" s="50">
        <f t="shared" si="0"/>
        <v>6301.675977653631</v>
      </c>
      <c r="H13" s="65">
        <f t="shared" si="1"/>
        <v>6301.675977653631</v>
      </c>
    </row>
    <row r="14" spans="1:8" s="20" customFormat="1" ht="15.6" customHeight="1">
      <c r="A14" s="105" t="s">
        <v>7</v>
      </c>
      <c r="B14" s="45">
        <v>4</v>
      </c>
      <c r="C14" s="45">
        <v>4</v>
      </c>
      <c r="D14" s="45">
        <v>0</v>
      </c>
      <c r="E14" s="45">
        <v>0</v>
      </c>
      <c r="F14" s="45">
        <v>22</v>
      </c>
      <c r="G14" s="50">
        <f t="shared" si="0"/>
        <v>5500</v>
      </c>
      <c r="H14" s="65">
        <f t="shared" si="1"/>
        <v>5500</v>
      </c>
    </row>
    <row r="15" spans="1:8" ht="15.6" customHeight="1">
      <c r="A15" s="105" t="s">
        <v>8</v>
      </c>
      <c r="B15" s="45">
        <v>166</v>
      </c>
      <c r="C15" s="45">
        <v>166</v>
      </c>
      <c r="D15" s="45">
        <v>0</v>
      </c>
      <c r="E15" s="45">
        <v>0</v>
      </c>
      <c r="F15" s="45">
        <v>1109</v>
      </c>
      <c r="G15" s="50">
        <f t="shared" si="0"/>
        <v>6680.7228915662645</v>
      </c>
      <c r="H15" s="65">
        <f t="shared" si="1"/>
        <v>6680.7228915662645</v>
      </c>
    </row>
    <row r="16" spans="1:8" ht="15.6" customHeight="1">
      <c r="A16" s="105" t="s">
        <v>4</v>
      </c>
      <c r="B16" s="45">
        <v>190</v>
      </c>
      <c r="C16" s="45">
        <v>84</v>
      </c>
      <c r="D16" s="45">
        <v>106</v>
      </c>
      <c r="E16" s="45">
        <v>0</v>
      </c>
      <c r="F16" s="45">
        <v>355</v>
      </c>
      <c r="G16" s="50">
        <f>F16/B16*1000</f>
        <v>1868.421052631579</v>
      </c>
      <c r="H16" s="65">
        <f>F16/C16*1000</f>
        <v>4226.1904761904761</v>
      </c>
    </row>
    <row r="17" spans="1:8" s="20" customFormat="1" ht="15.6" customHeight="1">
      <c r="A17" s="105" t="s">
        <v>5</v>
      </c>
      <c r="B17" s="45">
        <v>8</v>
      </c>
      <c r="C17" s="45">
        <v>8</v>
      </c>
      <c r="D17" s="45">
        <v>0</v>
      </c>
      <c r="E17" s="45">
        <v>0</v>
      </c>
      <c r="F17" s="45">
        <v>34</v>
      </c>
      <c r="G17" s="50">
        <f t="shared" si="0"/>
        <v>4250</v>
      </c>
      <c r="H17" s="65">
        <f t="shared" si="1"/>
        <v>4250</v>
      </c>
    </row>
    <row r="18" spans="1:8">
      <c r="A18" s="105" t="s">
        <v>1</v>
      </c>
      <c r="B18" s="45">
        <f>SUM(B7:B17)</f>
        <v>16185</v>
      </c>
      <c r="C18" s="45">
        <f>SUM(C7:C17)</f>
        <v>16072</v>
      </c>
      <c r="D18" s="45">
        <f>SUM(D9:D17)</f>
        <v>113</v>
      </c>
      <c r="E18" s="45">
        <v>0</v>
      </c>
      <c r="F18" s="45">
        <f>SUM(F7:F17)</f>
        <v>105806</v>
      </c>
      <c r="G18" s="50">
        <f t="shared" si="0"/>
        <v>6537.2876119864077</v>
      </c>
      <c r="H18" s="65">
        <f t="shared" si="1"/>
        <v>6583.2503733200601</v>
      </c>
    </row>
    <row r="19" spans="1:8">
      <c r="A19" s="8"/>
      <c r="B19" s="8"/>
      <c r="C19" s="8"/>
      <c r="D19" s="8"/>
      <c r="E19" s="8"/>
      <c r="F19" s="8"/>
      <c r="G19" s="8"/>
      <c r="H19" s="8"/>
    </row>
    <row r="20" spans="1:8" ht="30" customHeight="1">
      <c r="A20" s="8"/>
      <c r="B20" s="8"/>
      <c r="C20" s="8"/>
      <c r="D20" s="8"/>
      <c r="E20" s="8"/>
      <c r="F20" s="8"/>
      <c r="G20" s="8"/>
      <c r="H20" s="8"/>
    </row>
    <row r="21" spans="1:8" ht="27.75" customHeight="1">
      <c r="A21" s="168" t="s">
        <v>73</v>
      </c>
      <c r="B21" s="168"/>
      <c r="C21" s="168"/>
      <c r="D21" s="168"/>
      <c r="E21" s="168"/>
      <c r="F21" s="168"/>
      <c r="G21" s="168"/>
      <c r="H21" s="168"/>
    </row>
    <row r="22" spans="1:8" ht="15.75" customHeight="1" thickBot="1">
      <c r="A22" s="216" t="s">
        <v>43</v>
      </c>
      <c r="B22" s="216"/>
      <c r="C22" s="9"/>
      <c r="D22" s="9"/>
      <c r="E22" s="9"/>
      <c r="F22" s="9"/>
      <c r="G22" s="9"/>
      <c r="H22" s="9"/>
    </row>
    <row r="23" spans="1:8" ht="27" customHeight="1" thickTop="1">
      <c r="A23" s="192" t="s">
        <v>2</v>
      </c>
      <c r="B23" s="155" t="s">
        <v>21</v>
      </c>
      <c r="C23" s="156"/>
      <c r="D23" s="156"/>
      <c r="E23" s="152"/>
      <c r="F23" s="157" t="s">
        <v>13</v>
      </c>
      <c r="G23" s="155" t="s">
        <v>30</v>
      </c>
      <c r="H23" s="156"/>
    </row>
    <row r="24" spans="1:8" ht="24.6" customHeight="1">
      <c r="A24" s="193"/>
      <c r="B24" s="159"/>
      <c r="C24" s="164"/>
      <c r="D24" s="164"/>
      <c r="E24" s="165"/>
      <c r="F24" s="158"/>
      <c r="G24" s="159"/>
      <c r="H24" s="164"/>
    </row>
    <row r="25" spans="1:8" ht="60" customHeight="1" thickBot="1">
      <c r="A25" s="194"/>
      <c r="B25" s="14" t="s">
        <v>85</v>
      </c>
      <c r="C25" s="14" t="s">
        <v>84</v>
      </c>
      <c r="D25" s="14" t="s">
        <v>96</v>
      </c>
      <c r="E25" s="14" t="s">
        <v>82</v>
      </c>
      <c r="F25" s="217"/>
      <c r="G25" s="14" t="s">
        <v>95</v>
      </c>
      <c r="H25" s="12" t="s">
        <v>94</v>
      </c>
    </row>
    <row r="26" spans="1:8" s="44" customFormat="1" ht="15" thickTop="1">
      <c r="A26" s="108" t="s">
        <v>65</v>
      </c>
      <c r="B26" s="51">
        <v>10448</v>
      </c>
      <c r="C26" s="52">
        <v>10398</v>
      </c>
      <c r="D26" s="109">
        <v>50</v>
      </c>
      <c r="E26" s="109">
        <v>0</v>
      </c>
      <c r="F26" s="52">
        <v>59680</v>
      </c>
      <c r="G26" s="46">
        <f>F26/B26*1000</f>
        <v>5712.0980091883612</v>
      </c>
      <c r="H26" s="245">
        <f>F26/C26*1000</f>
        <v>5739.5653010194274</v>
      </c>
    </row>
    <row r="27" spans="1:8" s="20" customFormat="1" ht="14.4" customHeight="1">
      <c r="A27" s="108" t="s">
        <v>52</v>
      </c>
      <c r="B27" s="47">
        <v>3306</v>
      </c>
      <c r="C27" s="47">
        <v>3265</v>
      </c>
      <c r="D27" s="53">
        <v>41</v>
      </c>
      <c r="E27" s="109">
        <v>0</v>
      </c>
      <c r="F27" s="47">
        <v>15698</v>
      </c>
      <c r="G27" s="50">
        <f>F27/B27*1000</f>
        <v>4748.3363581367212</v>
      </c>
      <c r="H27" s="65">
        <f>F27/C27*1000</f>
        <v>4807.9632465543646</v>
      </c>
    </row>
    <row r="28" spans="1:8" s="20" customFormat="1" ht="14.4" customHeight="1">
      <c r="A28" s="108" t="s">
        <v>9</v>
      </c>
      <c r="B28" s="47">
        <v>21127</v>
      </c>
      <c r="C28" s="47">
        <v>21087</v>
      </c>
      <c r="D28" s="53">
        <v>40</v>
      </c>
      <c r="E28" s="109">
        <v>0</v>
      </c>
      <c r="F28" s="47">
        <v>177788</v>
      </c>
      <c r="G28" s="50">
        <f>F28/B28*1000</f>
        <v>8415.2032943626637</v>
      </c>
      <c r="H28" s="65">
        <f>F28/C28*1000</f>
        <v>8431.1661213069656</v>
      </c>
    </row>
    <row r="29" spans="1:8" s="20" customFormat="1" ht="14.4" customHeight="1">
      <c r="A29" s="105" t="s">
        <v>3</v>
      </c>
      <c r="B29" s="47">
        <v>1602</v>
      </c>
      <c r="C29" s="47">
        <v>1602</v>
      </c>
      <c r="D29" s="53">
        <v>0</v>
      </c>
      <c r="E29" s="109">
        <v>0</v>
      </c>
      <c r="F29" s="47">
        <v>13237</v>
      </c>
      <c r="G29" s="50">
        <f>F29/B29*1000</f>
        <v>8262.7965043695385</v>
      </c>
      <c r="H29" s="65">
        <f t="shared" ref="H29:H33" si="2">F29/C29*1000</f>
        <v>8262.7965043695385</v>
      </c>
    </row>
    <row r="30" spans="1:8" s="20" customFormat="1" ht="14.4" customHeight="1">
      <c r="A30" s="105" t="s">
        <v>37</v>
      </c>
      <c r="B30" s="47">
        <v>62</v>
      </c>
      <c r="C30" s="47">
        <v>62</v>
      </c>
      <c r="D30" s="53">
        <v>0</v>
      </c>
      <c r="E30" s="109">
        <v>0</v>
      </c>
      <c r="F30" s="47">
        <v>604</v>
      </c>
      <c r="G30" s="50">
        <f t="shared" ref="G30:G33" si="3">F30/B30*1000</f>
        <v>9741.9354838709678</v>
      </c>
      <c r="H30" s="65">
        <f t="shared" si="2"/>
        <v>9741.9354838709678</v>
      </c>
    </row>
    <row r="31" spans="1:8" s="20" customFormat="1" ht="14.4" customHeight="1">
      <c r="A31" s="105" t="s">
        <v>10</v>
      </c>
      <c r="B31" s="47">
        <v>3168</v>
      </c>
      <c r="C31" s="47">
        <v>3168</v>
      </c>
      <c r="D31" s="53">
        <v>0</v>
      </c>
      <c r="E31" s="109">
        <v>0</v>
      </c>
      <c r="F31" s="47">
        <v>16157</v>
      </c>
      <c r="G31" s="50">
        <f>F31/B31*1000</f>
        <v>5100.0631313131316</v>
      </c>
      <c r="H31" s="65">
        <f>F31/C31*1000</f>
        <v>5100.0631313131316</v>
      </c>
    </row>
    <row r="32" spans="1:8" s="20" customFormat="1" ht="14.4" customHeight="1">
      <c r="A32" s="105" t="s">
        <v>53</v>
      </c>
      <c r="B32" s="47">
        <v>490</v>
      </c>
      <c r="C32" s="47">
        <v>475</v>
      </c>
      <c r="D32" s="53">
        <v>15</v>
      </c>
      <c r="E32" s="109">
        <v>0</v>
      </c>
      <c r="F32" s="47">
        <v>3350</v>
      </c>
      <c r="G32" s="50">
        <f>F32/B32*1000</f>
        <v>6836.7346938775509</v>
      </c>
      <c r="H32" s="65">
        <f>F32/C32*1000</f>
        <v>7052.6315789473683</v>
      </c>
    </row>
    <row r="33" spans="1:8" s="20" customFormat="1" ht="14.4" customHeight="1">
      <c r="A33" s="105" t="s">
        <v>8</v>
      </c>
      <c r="B33" s="47">
        <v>4</v>
      </c>
      <c r="C33" s="47">
        <v>4</v>
      </c>
      <c r="D33" s="53">
        <v>0</v>
      </c>
      <c r="E33" s="109">
        <v>0</v>
      </c>
      <c r="F33" s="47">
        <v>28</v>
      </c>
      <c r="G33" s="50">
        <f t="shared" si="3"/>
        <v>7000</v>
      </c>
      <c r="H33" s="65">
        <f t="shared" si="2"/>
        <v>7000</v>
      </c>
    </row>
    <row r="34" spans="1:8">
      <c r="A34" s="24" t="s">
        <v>1</v>
      </c>
      <c r="B34" s="34">
        <f>SUM(B26:B33)</f>
        <v>40207</v>
      </c>
      <c r="C34" s="34">
        <f>SUM(C26:C33)</f>
        <v>40061</v>
      </c>
      <c r="D34" s="34">
        <f>SUM(D26:D33)</f>
        <v>146</v>
      </c>
      <c r="E34" s="109">
        <v>0</v>
      </c>
      <c r="F34" s="34">
        <f>SUM(F26:F33)</f>
        <v>286542</v>
      </c>
      <c r="G34" s="50">
        <f>F34/B34*1000</f>
        <v>7126.6694854129873</v>
      </c>
      <c r="H34" s="65">
        <f>F34/C34*1000</f>
        <v>7152.6422206135639</v>
      </c>
    </row>
    <row r="35" spans="1:8">
      <c r="A35" s="178" t="s">
        <v>68</v>
      </c>
      <c r="B35" s="178"/>
      <c r="C35" s="178"/>
      <c r="D35" s="178"/>
    </row>
  </sheetData>
  <mergeCells count="13">
    <mergeCell ref="G4:H5"/>
    <mergeCell ref="F4:F6"/>
    <mergeCell ref="B4:E5"/>
    <mergeCell ref="B23:E24"/>
    <mergeCell ref="G23:H24"/>
    <mergeCell ref="F23:F25"/>
    <mergeCell ref="A35:D35"/>
    <mergeCell ref="A21:H21"/>
    <mergeCell ref="A2:H2"/>
    <mergeCell ref="A4:A6"/>
    <mergeCell ref="A3:B3"/>
    <mergeCell ref="A22:B22"/>
    <mergeCell ref="A23:A25"/>
  </mergeCells>
  <printOptions horizontalCentered="1" verticalCentered="1"/>
  <pageMargins left="0.98425196850393704" right="0.98425196850393704" top="0.51181102362204722" bottom="0.51181102362204722" header="0.31496062992125984" footer="0.31496062992125984"/>
  <pageSetup paperSize="9" scale="93" orientation="portrait" r:id="rId1"/>
  <headerFooter>
    <oddFooter xml:space="preserve">&amp;C18&amp;R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جدول 1 </vt:lpstr>
      <vt:lpstr>جدول2</vt:lpstr>
      <vt:lpstr>جدول 3 القطن</vt:lpstr>
      <vt:lpstr>جدول ذرة عروتين)</vt:lpstr>
      <vt:lpstr>جدول5+6</vt:lpstr>
      <vt:lpstr>جدول7</vt:lpstr>
      <vt:lpstr>جدول 8+9</vt:lpstr>
      <vt:lpstr>'جدول 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Zina</dc:creator>
  <cp:lastModifiedBy>dell</cp:lastModifiedBy>
  <cp:lastPrinted>2020-03-10T06:27:02Z</cp:lastPrinted>
  <dcterms:created xsi:type="dcterms:W3CDTF">2005-01-01T00:55:47Z</dcterms:created>
  <dcterms:modified xsi:type="dcterms:W3CDTF">2020-03-17T05:55:48Z</dcterms:modified>
</cp:coreProperties>
</file>